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22980" windowHeight="9408"/>
  </bookViews>
  <sheets>
    <sheet name="20150831" sheetId="5" r:id="rId1"/>
    <sheet name="Ark2" sheetId="2" r:id="rId2"/>
    <sheet name="Ark3" sheetId="3" r:id="rId3"/>
    <sheet name="Ark3 (2)" sheetId="6" r:id="rId4"/>
    <sheet name="Ark3 (3)" sheetId="8" r:id="rId5"/>
    <sheet name="Ark3 (4)" sheetId="9" r:id="rId6"/>
    <sheet name="Ark3 (5)" sheetId="10" r:id="rId7"/>
    <sheet name="Ark3 (6)" sheetId="11" r:id="rId8"/>
    <sheet name="Ark3 (7)" sheetId="12" r:id="rId9"/>
    <sheet name="Ark3 (8)" sheetId="13" r:id="rId10"/>
    <sheet name="Ark3 (9)" sheetId="14" r:id="rId11"/>
    <sheet name="Ark3 (10)" sheetId="15" r:id="rId12"/>
    <sheet name="Ark3 (11)" sheetId="16" r:id="rId13"/>
    <sheet name="Ark3 (12)" sheetId="17" r:id="rId14"/>
    <sheet name="31082014 (2)" sheetId="7" r:id="rId15"/>
    <sheet name="20150430" sheetId="1" r:id="rId16"/>
    <sheet name="31082014" sheetId="4" r:id="rId17"/>
  </sheets>
  <definedNames>
    <definedName name="_xlnm.Print_Area" localSheetId="15">'20150430'!$A$1:$M$60</definedName>
    <definedName name="_xlnm.Print_Area" localSheetId="0">'20150831'!$A$1:$P$44</definedName>
    <definedName name="_xlnm.Print_Area" localSheetId="16">'31082014'!$A$1:$M$65</definedName>
    <definedName name="_xlnm.Print_Area" localSheetId="14">'31082014 (2)'!$A$1:$M$65</definedName>
    <definedName name="_xlnm.Print_Titles" localSheetId="15">'20150430'!$4:$4</definedName>
    <definedName name="_xlnm.Print_Titles" localSheetId="0">'20150831'!$4:$4</definedName>
    <definedName name="_xlnm.Print_Titles" localSheetId="16">'31082014'!$4:$4</definedName>
    <definedName name="_xlnm.Print_Titles" localSheetId="14">'31082014 (2)'!$4:$4</definedName>
  </definedNames>
  <calcPr calcId="145621"/>
</workbook>
</file>

<file path=xl/calcChain.xml><?xml version="1.0" encoding="utf-8"?>
<calcChain xmlns="http://schemas.openxmlformats.org/spreadsheetml/2006/main">
  <c r="I114" i="7" l="1"/>
  <c r="H114" i="7"/>
  <c r="G114" i="7"/>
  <c r="F114" i="7"/>
  <c r="D114" i="7"/>
  <c r="C114" i="7"/>
  <c r="I113" i="7"/>
  <c r="H113" i="7"/>
  <c r="G113" i="7"/>
  <c r="F113" i="7"/>
  <c r="D113" i="7"/>
  <c r="C113" i="7"/>
  <c r="I111" i="7"/>
  <c r="H111" i="7"/>
  <c r="G111" i="7"/>
  <c r="F111" i="7"/>
  <c r="D111" i="7"/>
  <c r="C111" i="7"/>
  <c r="I110" i="7"/>
  <c r="H110" i="7"/>
  <c r="G110" i="7"/>
  <c r="F110" i="7"/>
  <c r="D110" i="7"/>
  <c r="C110" i="7"/>
  <c r="I108" i="7"/>
  <c r="H108" i="7"/>
  <c r="G108" i="7"/>
  <c r="F108" i="7"/>
  <c r="D108" i="7"/>
  <c r="C108" i="7"/>
  <c r="I107" i="7"/>
  <c r="H107" i="7"/>
  <c r="G107" i="7"/>
  <c r="F107" i="7"/>
  <c r="D107" i="7"/>
  <c r="C107" i="7"/>
  <c r="I105" i="7"/>
  <c r="H105" i="7"/>
  <c r="G105" i="7"/>
  <c r="F105" i="7"/>
  <c r="D105" i="7"/>
  <c r="C105" i="7"/>
  <c r="I104" i="7"/>
  <c r="H104" i="7"/>
  <c r="G104" i="7"/>
  <c r="F104" i="7"/>
  <c r="D104" i="7"/>
  <c r="C104" i="7"/>
  <c r="I103" i="7"/>
  <c r="H103" i="7"/>
  <c r="G103" i="7"/>
  <c r="F103" i="7"/>
  <c r="D103" i="7"/>
  <c r="C103" i="7"/>
  <c r="I101" i="7"/>
  <c r="H101" i="7"/>
  <c r="G101" i="7"/>
  <c r="F101" i="7"/>
  <c r="D101" i="7"/>
  <c r="C101" i="7"/>
  <c r="I100" i="7"/>
  <c r="H100" i="7"/>
  <c r="G100" i="7"/>
  <c r="F100" i="7"/>
  <c r="D100" i="7"/>
  <c r="C100" i="7"/>
  <c r="I99" i="7"/>
  <c r="H99" i="7"/>
  <c r="G99" i="7"/>
  <c r="F99" i="7"/>
  <c r="D99" i="7"/>
  <c r="C99" i="7"/>
  <c r="I97" i="7"/>
  <c r="H97" i="7"/>
  <c r="G97" i="7"/>
  <c r="F97" i="7"/>
  <c r="D97" i="7"/>
  <c r="C97" i="7"/>
  <c r="I95" i="7"/>
  <c r="H95" i="7"/>
  <c r="G95" i="7"/>
  <c r="F95" i="7"/>
  <c r="D95" i="7"/>
  <c r="C95" i="7"/>
  <c r="I94" i="7"/>
  <c r="H94" i="7"/>
  <c r="G94" i="7"/>
  <c r="F94" i="7"/>
  <c r="D94" i="7"/>
  <c r="C94" i="7"/>
  <c r="I93" i="7"/>
  <c r="H93" i="7"/>
  <c r="G93" i="7"/>
  <c r="F93" i="7"/>
  <c r="D93" i="7"/>
  <c r="C93" i="7"/>
  <c r="I92" i="7"/>
  <c r="H92" i="7"/>
  <c r="G92" i="7"/>
  <c r="F92" i="7"/>
  <c r="D92" i="7"/>
  <c r="C92" i="7"/>
  <c r="I91" i="7"/>
  <c r="H91" i="7"/>
  <c r="G91" i="7"/>
  <c r="F91" i="7"/>
  <c r="D91" i="7"/>
  <c r="C91" i="7"/>
  <c r="I90" i="7"/>
  <c r="H90" i="7"/>
  <c r="G90" i="7"/>
  <c r="F90" i="7"/>
  <c r="D90" i="7"/>
  <c r="C90" i="7"/>
  <c r="I89" i="7"/>
  <c r="H89" i="7"/>
  <c r="G89" i="7"/>
  <c r="F89" i="7"/>
  <c r="D89" i="7"/>
  <c r="C89" i="7"/>
  <c r="H87" i="7"/>
  <c r="G87" i="7"/>
  <c r="F87" i="7"/>
  <c r="D87" i="7"/>
  <c r="C87" i="7"/>
  <c r="I85" i="7"/>
  <c r="H85" i="7"/>
  <c r="G85" i="7"/>
  <c r="F85" i="7"/>
  <c r="D85" i="7"/>
  <c r="C85" i="7"/>
  <c r="I84" i="7"/>
  <c r="H84" i="7"/>
  <c r="G84" i="7"/>
  <c r="F84" i="7"/>
  <c r="D84" i="7"/>
  <c r="C84" i="7"/>
  <c r="I83" i="7"/>
  <c r="H83" i="7"/>
  <c r="G83" i="7"/>
  <c r="F83" i="7"/>
  <c r="D83" i="7"/>
  <c r="C83" i="7"/>
  <c r="I82" i="7"/>
  <c r="H82" i="7"/>
  <c r="G82" i="7"/>
  <c r="F82" i="7"/>
  <c r="D82" i="7"/>
  <c r="C82" i="7"/>
  <c r="I81" i="7"/>
  <c r="H81" i="7"/>
  <c r="G81" i="7"/>
  <c r="F81" i="7"/>
  <c r="D81" i="7"/>
  <c r="C81" i="7"/>
  <c r="I80" i="7"/>
  <c r="H80" i="7"/>
  <c r="G80" i="7"/>
  <c r="F80" i="7"/>
  <c r="D80" i="7"/>
  <c r="C80" i="7"/>
  <c r="I79" i="7"/>
  <c r="H79" i="7"/>
  <c r="G79" i="7"/>
  <c r="F79" i="7"/>
  <c r="D79" i="7"/>
  <c r="C79" i="7"/>
  <c r="H78" i="7"/>
  <c r="G78" i="7"/>
  <c r="F78" i="7"/>
  <c r="D78" i="7"/>
  <c r="C78" i="7"/>
  <c r="L70" i="7"/>
  <c r="K70" i="7"/>
  <c r="I70" i="7"/>
  <c r="L69" i="7"/>
  <c r="K69" i="7"/>
  <c r="I69" i="7"/>
  <c r="L68" i="7"/>
  <c r="I68" i="7"/>
  <c r="K67" i="7"/>
  <c r="K72" i="7" s="1"/>
  <c r="H64" i="7"/>
  <c r="F64" i="7"/>
  <c r="I57" i="7"/>
  <c r="I54" i="7"/>
  <c r="G48" i="7"/>
  <c r="G64" i="7" s="1"/>
  <c r="I40" i="7"/>
  <c r="I38" i="7"/>
  <c r="I37" i="7"/>
  <c r="L35" i="7"/>
  <c r="I34" i="7"/>
  <c r="I29" i="7"/>
  <c r="I23" i="7"/>
  <c r="I22" i="7"/>
  <c r="L21" i="7"/>
  <c r="L67" i="7" s="1"/>
  <c r="L72" i="7" s="1"/>
  <c r="K20" i="7"/>
  <c r="K64" i="7" s="1"/>
  <c r="I19" i="7"/>
  <c r="I18" i="7"/>
  <c r="I87" i="7" s="1"/>
  <c r="I15" i="7"/>
  <c r="I78" i="7" s="1"/>
  <c r="I14" i="7"/>
  <c r="L13" i="7"/>
  <c r="K68" i="7" s="1"/>
  <c r="L9" i="7"/>
  <c r="L64" i="7" s="1"/>
  <c r="I7" i="7"/>
  <c r="I6" i="7"/>
  <c r="I64" i="7" s="1"/>
  <c r="I37" i="5"/>
  <c r="I36" i="5"/>
  <c r="I35" i="5"/>
  <c r="I34" i="5"/>
  <c r="I118" i="7" l="1"/>
  <c r="I116" i="7"/>
  <c r="I67" i="7"/>
  <c r="I72" i="7" s="1"/>
  <c r="L15" i="5" l="1"/>
  <c r="L16" i="5"/>
  <c r="I30" i="5"/>
  <c r="I27" i="5"/>
  <c r="I44" i="5" s="1"/>
  <c r="G23" i="5"/>
  <c r="L43" i="1" l="1"/>
  <c r="I42" i="1"/>
  <c r="I40" i="1"/>
  <c r="I39" i="1"/>
  <c r="I38" i="1"/>
  <c r="I37" i="1"/>
  <c r="K36" i="1"/>
  <c r="I35" i="1"/>
  <c r="I33" i="1"/>
  <c r="I32" i="1"/>
  <c r="I26" i="1"/>
  <c r="I22" i="1"/>
  <c r="I18" i="1"/>
  <c r="I16" i="1"/>
  <c r="I17" i="1"/>
  <c r="I15" i="1"/>
  <c r="I10" i="1"/>
  <c r="I11" i="1"/>
  <c r="I12" i="1"/>
  <c r="L9" i="1"/>
  <c r="L8" i="1"/>
  <c r="I41" i="1" l="1"/>
  <c r="I34" i="1"/>
  <c r="I50" i="1"/>
  <c r="K49" i="1"/>
  <c r="I25" i="1" l="1"/>
  <c r="I13" i="1"/>
  <c r="I114" i="4" l="1"/>
  <c r="H114" i="4"/>
  <c r="G114" i="4"/>
  <c r="F114" i="4"/>
  <c r="D114" i="4"/>
  <c r="C114" i="4"/>
  <c r="I113" i="4"/>
  <c r="H113" i="4"/>
  <c r="G113" i="4"/>
  <c r="F113" i="4"/>
  <c r="D113" i="4"/>
  <c r="C113" i="4"/>
  <c r="I111" i="4"/>
  <c r="H111" i="4"/>
  <c r="G111" i="4"/>
  <c r="F111" i="4"/>
  <c r="D111" i="4"/>
  <c r="C111" i="4"/>
  <c r="I110" i="4"/>
  <c r="H110" i="4"/>
  <c r="G110" i="4"/>
  <c r="F110" i="4"/>
  <c r="D110" i="4"/>
  <c r="C110" i="4"/>
  <c r="I108" i="4"/>
  <c r="H108" i="4"/>
  <c r="G108" i="4"/>
  <c r="F108" i="4"/>
  <c r="D108" i="4"/>
  <c r="C108" i="4"/>
  <c r="I107" i="4"/>
  <c r="H107" i="4"/>
  <c r="G107" i="4"/>
  <c r="F107" i="4"/>
  <c r="D107" i="4"/>
  <c r="C107" i="4"/>
  <c r="I105" i="4"/>
  <c r="H105" i="4"/>
  <c r="G105" i="4"/>
  <c r="F105" i="4"/>
  <c r="D105" i="4"/>
  <c r="C105" i="4"/>
  <c r="I104" i="4"/>
  <c r="H104" i="4"/>
  <c r="G104" i="4"/>
  <c r="F104" i="4"/>
  <c r="D104" i="4"/>
  <c r="C104" i="4"/>
  <c r="I103" i="4"/>
  <c r="H103" i="4"/>
  <c r="G103" i="4"/>
  <c r="F103" i="4"/>
  <c r="D103" i="4"/>
  <c r="C103" i="4"/>
  <c r="I101" i="4"/>
  <c r="H101" i="4"/>
  <c r="G101" i="4"/>
  <c r="F101" i="4"/>
  <c r="D101" i="4"/>
  <c r="C101" i="4"/>
  <c r="I100" i="4"/>
  <c r="H100" i="4"/>
  <c r="G100" i="4"/>
  <c r="F100" i="4"/>
  <c r="D100" i="4"/>
  <c r="C100" i="4"/>
  <c r="I99" i="4"/>
  <c r="H99" i="4"/>
  <c r="G99" i="4"/>
  <c r="F99" i="4"/>
  <c r="D99" i="4"/>
  <c r="C99" i="4"/>
  <c r="I97" i="4"/>
  <c r="H97" i="4"/>
  <c r="G97" i="4"/>
  <c r="F97" i="4"/>
  <c r="D97" i="4"/>
  <c r="C97" i="4"/>
  <c r="I95" i="4"/>
  <c r="H95" i="4"/>
  <c r="G95" i="4"/>
  <c r="F95" i="4"/>
  <c r="D95" i="4"/>
  <c r="C95" i="4"/>
  <c r="I94" i="4"/>
  <c r="H94" i="4"/>
  <c r="G94" i="4"/>
  <c r="F94" i="4"/>
  <c r="D94" i="4"/>
  <c r="C94" i="4"/>
  <c r="I93" i="4"/>
  <c r="H93" i="4"/>
  <c r="G93" i="4"/>
  <c r="F93" i="4"/>
  <c r="D93" i="4"/>
  <c r="C93" i="4"/>
  <c r="I92" i="4"/>
  <c r="H92" i="4"/>
  <c r="G92" i="4"/>
  <c r="F92" i="4"/>
  <c r="D92" i="4"/>
  <c r="C92" i="4"/>
  <c r="I91" i="4"/>
  <c r="H91" i="4"/>
  <c r="G91" i="4"/>
  <c r="F91" i="4"/>
  <c r="D91" i="4"/>
  <c r="C91" i="4"/>
  <c r="I90" i="4"/>
  <c r="H90" i="4"/>
  <c r="G90" i="4"/>
  <c r="F90" i="4"/>
  <c r="D90" i="4"/>
  <c r="C90" i="4"/>
  <c r="I89" i="4"/>
  <c r="H89" i="4"/>
  <c r="G89" i="4"/>
  <c r="F89" i="4"/>
  <c r="D89" i="4"/>
  <c r="C89" i="4"/>
  <c r="I87" i="4"/>
  <c r="H87" i="4"/>
  <c r="G87" i="4"/>
  <c r="F87" i="4"/>
  <c r="D87" i="4"/>
  <c r="C87" i="4"/>
  <c r="I85" i="4"/>
  <c r="H85" i="4"/>
  <c r="G85" i="4"/>
  <c r="F85" i="4"/>
  <c r="D85" i="4"/>
  <c r="C85" i="4"/>
  <c r="I84" i="4"/>
  <c r="H84" i="4"/>
  <c r="G84" i="4"/>
  <c r="F84" i="4"/>
  <c r="D84" i="4"/>
  <c r="C84" i="4"/>
  <c r="I83" i="4"/>
  <c r="H83" i="4"/>
  <c r="G83" i="4"/>
  <c r="F83" i="4"/>
  <c r="D83" i="4"/>
  <c r="C83" i="4"/>
  <c r="I82" i="4"/>
  <c r="H82" i="4"/>
  <c r="G82" i="4"/>
  <c r="F82" i="4"/>
  <c r="D82" i="4"/>
  <c r="C82" i="4"/>
  <c r="I81" i="4"/>
  <c r="H81" i="4"/>
  <c r="G81" i="4"/>
  <c r="F81" i="4"/>
  <c r="D81" i="4"/>
  <c r="C81" i="4"/>
  <c r="I80" i="4"/>
  <c r="H80" i="4"/>
  <c r="G80" i="4"/>
  <c r="F80" i="4"/>
  <c r="D80" i="4"/>
  <c r="C80" i="4"/>
  <c r="I79" i="4"/>
  <c r="H79" i="4"/>
  <c r="G79" i="4"/>
  <c r="F79" i="4"/>
  <c r="D79" i="4"/>
  <c r="C79" i="4"/>
  <c r="H78" i="4"/>
  <c r="G78" i="4"/>
  <c r="F78" i="4"/>
  <c r="D78" i="4"/>
  <c r="C78" i="4"/>
  <c r="L70" i="4"/>
  <c r="K70" i="4"/>
  <c r="I70" i="4"/>
  <c r="L69" i="4"/>
  <c r="K69" i="4"/>
  <c r="I69" i="4"/>
  <c r="L68" i="4"/>
  <c r="I68" i="4"/>
  <c r="K67" i="4"/>
  <c r="K72" i="4" s="1"/>
  <c r="K64" i="4"/>
  <c r="H64" i="4"/>
  <c r="F64" i="4"/>
  <c r="I57" i="4"/>
  <c r="I54" i="4"/>
  <c r="G48" i="4"/>
  <c r="G64" i="4" s="1"/>
  <c r="I40" i="4"/>
  <c r="I38" i="4"/>
  <c r="I37" i="4"/>
  <c r="L35" i="4"/>
  <c r="I34" i="4"/>
  <c r="I29" i="4"/>
  <c r="I23" i="4"/>
  <c r="I22" i="4"/>
  <c r="L21" i="4"/>
  <c r="L67" i="4" s="1"/>
  <c r="L72" i="4" s="1"/>
  <c r="K20" i="4"/>
  <c r="I19" i="4"/>
  <c r="I18" i="4"/>
  <c r="I15" i="4"/>
  <c r="I78" i="4" s="1"/>
  <c r="I14" i="4"/>
  <c r="L13" i="4"/>
  <c r="K68" i="4" s="1"/>
  <c r="L9" i="4"/>
  <c r="L64" i="4" s="1"/>
  <c r="I7" i="4"/>
  <c r="I6" i="4"/>
  <c r="I64" i="4" s="1"/>
  <c r="I116" i="4" l="1"/>
  <c r="I118" i="4"/>
  <c r="I67" i="4"/>
  <c r="I72" i="4" s="1"/>
  <c r="L65" i="1" l="1"/>
  <c r="K65" i="1"/>
  <c r="I65" i="1"/>
  <c r="L64" i="1"/>
  <c r="K64" i="1"/>
  <c r="I63" i="1"/>
  <c r="K62" i="1"/>
  <c r="K67" i="1" s="1"/>
  <c r="H59" i="1"/>
  <c r="F59" i="1"/>
  <c r="G59" i="1"/>
  <c r="L63" i="1" l="1"/>
  <c r="L59" i="1"/>
  <c r="I64" i="1"/>
  <c r="I59" i="1"/>
  <c r="K63" i="1"/>
  <c r="K59" i="1"/>
  <c r="L62" i="1"/>
  <c r="L67" i="1" s="1"/>
  <c r="I62" i="1"/>
  <c r="I67" i="1" s="1"/>
</calcChain>
</file>

<file path=xl/comments1.xml><?xml version="1.0" encoding="utf-8"?>
<comments xmlns="http://schemas.openxmlformats.org/spreadsheetml/2006/main">
  <authors>
    <author>Peder Sandfeld</author>
  </authors>
  <commentList>
    <comment ref="H13" authorId="0">
      <text>
        <r>
          <rPr>
            <b/>
            <sz val="8"/>
            <color indexed="81"/>
            <rFont val="Tahoma"/>
            <family val="2"/>
          </rPr>
          <t xml:space="preserve">Aktuel forbrug                           544.320
2014:
Ompl til lederforum                    300.000
Buffer                                          </t>
        </r>
        <r>
          <rPr>
            <b/>
            <u/>
            <sz val="8"/>
            <color indexed="81"/>
            <rFont val="Tahoma"/>
            <family val="2"/>
          </rPr>
          <t xml:space="preserve">50.000
</t>
        </r>
        <r>
          <rPr>
            <b/>
            <sz val="8"/>
            <color indexed="81"/>
            <rFont val="Tahoma"/>
            <family val="2"/>
          </rPr>
          <t>Forventet forbrug                     894.950</t>
        </r>
      </text>
    </comment>
  </commentList>
</comments>
</file>

<file path=xl/comments2.xml><?xml version="1.0" encoding="utf-8"?>
<comments xmlns="http://schemas.openxmlformats.org/spreadsheetml/2006/main">
  <authors>
    <author>Peder Sandfeld</author>
  </authors>
  <commentList>
    <comment ref="H13" authorId="0">
      <text>
        <r>
          <rPr>
            <b/>
            <sz val="8"/>
            <color indexed="81"/>
            <rFont val="Tahoma"/>
            <family val="2"/>
          </rPr>
          <t xml:space="preserve">Aktuel forbrug                           544.320
2014:
Ompl til lederforum                    300.000
Buffer                                          </t>
        </r>
        <r>
          <rPr>
            <b/>
            <u/>
            <sz val="8"/>
            <color indexed="81"/>
            <rFont val="Tahoma"/>
            <family val="2"/>
          </rPr>
          <t xml:space="preserve">50.000
</t>
        </r>
        <r>
          <rPr>
            <b/>
            <sz val="8"/>
            <color indexed="81"/>
            <rFont val="Tahoma"/>
            <family val="2"/>
          </rPr>
          <t>Forventet forbrug                     894.950</t>
        </r>
      </text>
    </comment>
  </commentList>
</comments>
</file>

<file path=xl/sharedStrings.xml><?xml version="1.0" encoding="utf-8"?>
<sst xmlns="http://schemas.openxmlformats.org/spreadsheetml/2006/main" count="601" uniqueCount="278">
  <si>
    <t>-  = mindre udgifter/øgede indtægter   + = merudgifter/mindre indtægter</t>
  </si>
  <si>
    <t>U 3</t>
  </si>
  <si>
    <t>Stab/virksomhed</t>
  </si>
  <si>
    <t>Tekst</t>
  </si>
  <si>
    <t>Kontonummer</t>
  </si>
  <si>
    <t>Et-årig</t>
  </si>
  <si>
    <t>Bemærkning</t>
  </si>
  <si>
    <t>Direktionen</t>
  </si>
  <si>
    <t>Rationaliseringer ifm med sparekatalog-direktionens råderum</t>
  </si>
  <si>
    <t>651.13.690.00</t>
  </si>
  <si>
    <t>Budgetoverførsel fra tidligere år</t>
  </si>
  <si>
    <t>651.13.691.08</t>
  </si>
  <si>
    <t>640.01.999.02</t>
  </si>
  <si>
    <t>Valg</t>
  </si>
  <si>
    <t>643.01.999.09</t>
  </si>
  <si>
    <t>x</t>
  </si>
  <si>
    <t>Der igangsættes digitalisringsproces frem mod næste valg.</t>
  </si>
  <si>
    <t>Tværfaglig ad hoc pulje</t>
  </si>
  <si>
    <t>Skønnet</t>
  </si>
  <si>
    <t>Central konto lederers jubilæer/fratrædelse</t>
  </si>
  <si>
    <t>651.01.280.02</t>
  </si>
  <si>
    <t>Skøn fra Anna E</t>
  </si>
  <si>
    <t>Tilskud til lederes 25 års jubilæer samt til/fratrædelse</t>
  </si>
  <si>
    <t>651.13.283.04</t>
  </si>
  <si>
    <t>Ledelsessekretariatet</t>
  </si>
  <si>
    <t>Porto, facility mm</t>
  </si>
  <si>
    <t>651.01.200.09</t>
  </si>
  <si>
    <t>Konsulentbistand</t>
  </si>
  <si>
    <t>651.01.300.04</t>
  </si>
  <si>
    <t>Turisme &amp; Erhverv</t>
  </si>
  <si>
    <t>Kommunikation, markedsføring og udvikling</t>
  </si>
  <si>
    <t>I.T.</t>
  </si>
  <si>
    <t>Kaj mener der er balance mellem budget og regnskab</t>
  </si>
  <si>
    <t>Staben Økonomi</t>
  </si>
  <si>
    <t>Pulje til uforudsete udgifter</t>
  </si>
  <si>
    <t>651.01.414.05</t>
  </si>
  <si>
    <t>????</t>
  </si>
  <si>
    <t>651.01.684.00</t>
  </si>
  <si>
    <t>651.01.686.05</t>
  </si>
  <si>
    <t>Personale</t>
  </si>
  <si>
    <t>651.01.024.50</t>
  </si>
  <si>
    <t>Fælles uddannelsespulje</t>
  </si>
  <si>
    <t>651.01.407.00</t>
  </si>
  <si>
    <t>???</t>
  </si>
  <si>
    <t>Borgerservice</t>
  </si>
  <si>
    <t>Total specificeret på:</t>
  </si>
  <si>
    <t>Indenfor ramme</t>
  </si>
  <si>
    <t>Udenfor ramme</t>
  </si>
  <si>
    <t>Lederløn, indenfor ramme</t>
  </si>
  <si>
    <t>Udenfor ramme - 100% overførsel</t>
  </si>
  <si>
    <t>Indtastet i Prisme 8/11-2013</t>
  </si>
  <si>
    <t>U3</t>
  </si>
  <si>
    <t>Personale &amp; Udvikling</t>
  </si>
  <si>
    <t>Social &amp; Sundhed</t>
  </si>
  <si>
    <t>Staben Børn &amp; Unge</t>
  </si>
  <si>
    <t>Stgaben Teknik, Kultur &amp; Miljø</t>
  </si>
  <si>
    <t>Teknik &amp; Miljø</t>
  </si>
  <si>
    <t>801.37.010.09</t>
  </si>
  <si>
    <t>Hvilke ekstraordinære aktiviteter i 2014 ??? Evt merforbrug ovf til 2015</t>
  </si>
  <si>
    <t>651.01.260.07</t>
  </si>
  <si>
    <t>Sundhedsfremmende foranstaltninger</t>
  </si>
  <si>
    <t>651.01.360.02</t>
  </si>
  <si>
    <t>????????</t>
  </si>
  <si>
    <t>Øvrige repræsentative udgifter</t>
  </si>
  <si>
    <t>651.01.386.09</t>
  </si>
  <si>
    <t>Borgmesterens konto til mindre repr.udgifter</t>
  </si>
  <si>
    <t>Ovf budgetbeløb til 2015-opspare til besøg</t>
  </si>
  <si>
    <t>Venskabsby stævne og besøg</t>
  </si>
  <si>
    <t>Oplæg fra Nielbæk</t>
  </si>
  <si>
    <t>662.01.699.09 m.fl</t>
  </si>
  <si>
    <t>651.01.499.02 m.fl</t>
  </si>
  <si>
    <t>Fællestillidsrepræsentanter</t>
  </si>
  <si>
    <t>651.33.017.05</t>
  </si>
  <si>
    <t xml:space="preserve">Der er indgået ny aftale pr.  1/8-14 - merudgift pr. år  80.000 kr </t>
  </si>
  <si>
    <t>Støtte til opførsel af boliger</t>
  </si>
  <si>
    <t>018.01.010.04</t>
  </si>
  <si>
    <t>Central konto ifm medarbejderafskedigelse-/fratrædelse mm</t>
  </si>
  <si>
    <t>651.01.420.02</t>
  </si>
  <si>
    <t>Reduceret med -250.000 pr 30-04-2014</t>
  </si>
  <si>
    <t>Modernisering, digitalisering mm</t>
  </si>
  <si>
    <t>651.01.431.06</t>
  </si>
  <si>
    <t>Pulje afsat til konkrete lønudgifter i opsigelsesperiode</t>
  </si>
  <si>
    <t>651.01.432.03</t>
  </si>
  <si>
    <t>Budget 2014  1.054.710 + ovf 500.000 fra 2013</t>
  </si>
  <si>
    <t>Regulering af div budgetomplaceringer</t>
  </si>
  <si>
    <t>Budgetopfølgning 30.04.2014 er kontoen reduceret med -225.000 kr.  Der er placeret 200.000 midlertidigt på kontoen i forbindelse med omorganisering i 2013, skal ovf til 2015</t>
  </si>
  <si>
    <t>FLIS</t>
  </si>
  <si>
    <t>Der er betalt årsfaktura for 2014 på 206.922 kr. Der er ikke tidligere betalt etableringsudg for FLIS</t>
  </si>
  <si>
    <t>Aflevering af data til Statens arkiver i 2013</t>
  </si>
  <si>
    <t>Revision</t>
  </si>
  <si>
    <t>651.37.250.09</t>
  </si>
  <si>
    <t>Skorstensfejerbidrag</t>
  </si>
  <si>
    <t>651.37.505.50</t>
  </si>
  <si>
    <t>Gebyr vedr. støttet byggeri</t>
  </si>
  <si>
    <t>651.37.510.50</t>
  </si>
  <si>
    <t>Bo Østervang</t>
  </si>
  <si>
    <t>676.01.010.50</t>
  </si>
  <si>
    <t>Fælles bonus præmie</t>
  </si>
  <si>
    <t>Central pulje ifm sparekatalog2012-afskediget/fratrådt personale</t>
  </si>
  <si>
    <t>651.01.427.03</t>
  </si>
  <si>
    <t>???????</t>
  </si>
  <si>
    <t>Senior - ned i tid, opretholde pension</t>
  </si>
  <si>
    <t>651.01.436.02</t>
  </si>
  <si>
    <t>Senior - øvrige aktiviteter</t>
  </si>
  <si>
    <t>651.01.440.05</t>
  </si>
  <si>
    <t>??????</t>
  </si>
  <si>
    <t>3-partsmidler (Kompetancemidler)</t>
  </si>
  <si>
    <t>651.34.699.08</t>
  </si>
  <si>
    <t>Pulje til barsel</t>
  </si>
  <si>
    <t>Pulje til langtidssygdom</t>
  </si>
  <si>
    <t>670.01.020.07</t>
  </si>
  <si>
    <t>670.01.010.00</t>
  </si>
  <si>
    <t>Tolkebistand</t>
  </si>
  <si>
    <t>Se mail fra borgerservice</t>
  </si>
  <si>
    <t>Oprindelig -3.083.940 men gevinst ved lic på driften med +465.000 samt gevinst på rengøring +1.128.741</t>
  </si>
  <si>
    <t>Vedtaget budget 2014  632.820 kr - 500.000 kr kørselskontor - 82.240 kr  omorganisering 2012</t>
  </si>
  <si>
    <t>Plan &amp; Byg</t>
  </si>
  <si>
    <t>Beløbet 4,3 mio skal fordeles i løbet af kort tid</t>
  </si>
  <si>
    <t>Vision 2030</t>
  </si>
  <si>
    <t>651.01.664.08</t>
  </si>
  <si>
    <t>Energibesparende foranstaltninger-gevinster</t>
  </si>
  <si>
    <t>651.01.434.08</t>
  </si>
  <si>
    <t>Umiddelbart er skønnet at budgettallet i 2014 ikke nås - evt medtage noget i budg.opf 30/8 og resten som regnskabsbemærkning</t>
  </si>
  <si>
    <t>657.43.271.03</t>
  </si>
  <si>
    <t>Skøn fra Anna E-evt finansiere medforbrug for Vision 2030</t>
  </si>
  <si>
    <t>651.13.271.03</t>
  </si>
  <si>
    <t>??? Merforbrug ca 500.000 kr.-finansieres af konulentkonto</t>
  </si>
  <si>
    <t>Social tilsyn</t>
  </si>
  <si>
    <t>Kommunalbst.medlemmer-honorarer</t>
  </si>
  <si>
    <t>Budgetovf fra 2013-øremærket til ny borgmesters opstart - 750.000 kr. - medfinansierer Vision 2030</t>
  </si>
  <si>
    <t>Forsikringer</t>
  </si>
  <si>
    <t>Jobcenter</t>
  </si>
  <si>
    <t>DUT-midler, nye lovgivning</t>
  </si>
  <si>
    <t>653.27.699.xx</t>
  </si>
  <si>
    <t xml:space="preserve">2015  - 2017 indregnet i budget 2015 </t>
  </si>
  <si>
    <t>dok 103305-14</t>
  </si>
  <si>
    <t>se dokument 103305-14</t>
  </si>
  <si>
    <t>Korrigeret budget 2015</t>
  </si>
  <si>
    <t>Forbrug 31.03.2015</t>
  </si>
  <si>
    <t>Forventet regnskab 2015</t>
  </si>
  <si>
    <t>T.B. - 30.04.2015</t>
  </si>
  <si>
    <t>Medtages som regnskabsbem. 2015</t>
  </si>
  <si>
    <t>Forventet budgetoverf til 2016</t>
  </si>
  <si>
    <t>Budgetopfølgning 30-04-2015 - Økonomiudvalget</t>
  </si>
  <si>
    <t>Lønninger</t>
  </si>
  <si>
    <t>651.13.010.07</t>
  </si>
  <si>
    <t>Budgetoverførsel fra 2014</t>
  </si>
  <si>
    <t>Mindreforbruget forventes at udligne negativ ovf fra 2014</t>
  </si>
  <si>
    <t>Negativ ovf pga Erlings fratrædelse</t>
  </si>
  <si>
    <t>Lederløn Politik &amp; Analyse</t>
  </si>
  <si>
    <t>Lederløn Personale</t>
  </si>
  <si>
    <t>641.01.999.02</t>
  </si>
  <si>
    <t>Politikkere-budgetovf fra 2014</t>
  </si>
  <si>
    <t>651.33.010.04</t>
  </si>
  <si>
    <t>651.35.010.03</t>
  </si>
  <si>
    <t>Stillingsskifte-tilpasses fra 2016</t>
  </si>
  <si>
    <t>Udviklingspulje</t>
  </si>
  <si>
    <t>651.01.450.01</t>
  </si>
  <si>
    <t>Aktivitetsniveau ???</t>
  </si>
  <si>
    <t>651.01.361.50</t>
  </si>
  <si>
    <t>Nytårskur</t>
  </si>
  <si>
    <t>651.01.368.00-651.01.370.09</t>
  </si>
  <si>
    <t>Tilpasses i 2016 budget</t>
  </si>
  <si>
    <t>Øvrige repræsentative opgaver - borgmesterens rep.konto</t>
  </si>
  <si>
    <t>Aktivitetsniveau - ca 22.000 kr. i 2014</t>
  </si>
  <si>
    <t>Tilskud til kredsrådsarbejdet - Polititet</t>
  </si>
  <si>
    <t>651.01.392.06</t>
  </si>
  <si>
    <t>I 2014 ydet tilskud på 68.211 kr.</t>
  </si>
  <si>
    <t>651.01.271.03</t>
  </si>
  <si>
    <t>Central konto ifm lederafskedigelser-/fratrædelser</t>
  </si>
  <si>
    <t>Tilskud til lederes 25 års jub.samt til/fratrædelse</t>
  </si>
  <si>
    <t>Konsulentbistand ifm direktøransættelse</t>
  </si>
  <si>
    <t>651.13.288.00-651.13.289.08</t>
  </si>
  <si>
    <t>Flytte budgetbeløb fra ad hoc pulje</t>
  </si>
  <si>
    <t>KomUd</t>
  </si>
  <si>
    <t>Afventer budgetopfølgning 31-08-2015  ????</t>
  </si>
  <si>
    <t>E-Arkiv</t>
  </si>
  <si>
    <t>651.01.382.50</t>
  </si>
  <si>
    <t>Kørselsgodtgørelse</t>
  </si>
  <si>
    <t>Skøn - negativ ovf fra 2014 på 292.747</t>
  </si>
  <si>
    <t>Administrationsbygninger</t>
  </si>
  <si>
    <t>650.01.699.05</t>
  </si>
  <si>
    <t>Budgetkonto</t>
  </si>
  <si>
    <t>651.37.699.01</t>
  </si>
  <si>
    <t>Medfinansierer 1% besparelse 2015</t>
  </si>
  <si>
    <t>Central konto ifm medarbejderafskedigelse-/fratrædelse</t>
  </si>
  <si>
    <t>LW-fratrædelse 723.480 kr, rest finansiering</t>
  </si>
  <si>
    <t>Delvis finansiering af LW-fratrædelse, resten  6510142002</t>
  </si>
  <si>
    <t>Endnu ikke udmøntet besparelse</t>
  </si>
  <si>
    <t>Pulje til konkrete lønudgifter i opsigelsesperioden</t>
  </si>
  <si>
    <t>Øremærket itl JEPO</t>
  </si>
  <si>
    <t>Regulering af aftalestyring</t>
  </si>
  <si>
    <t>Reservekonto</t>
  </si>
  <si>
    <t>Uvist om der kommer flere opkrævninger i 2015</t>
  </si>
  <si>
    <t>Aflevering af data til statens arkiver</t>
  </si>
  <si>
    <t>Rigsarkivet kommer på besøg i den nærmeste fremtid-uvis hvad det kommer til at koste</t>
  </si>
  <si>
    <t>Revision, kontrtakt</t>
  </si>
  <si>
    <t>Investering i energibesparende foranstaltninger</t>
  </si>
  <si>
    <t>676.10.699.08</t>
  </si>
  <si>
    <t>Ifm med budget 2015 er de overført fra Anlæg til Drift</t>
  </si>
  <si>
    <t>651.01.427.03-651.01.428.00</t>
  </si>
  <si>
    <t>Kompetancemidler til afskedigede/fratrådte personaler ifm sparekatalog 2012</t>
  </si>
  <si>
    <t>Oprindelig 1,0 mio som efterfølgende suppleres med refusioner fra Tryghedspuljen</t>
  </si>
  <si>
    <t>Pulje til fstholdelse, trivsel &amp; forebyggelse</t>
  </si>
  <si>
    <t>651.01.437.50 &amp; 651.01.433.00</t>
  </si>
  <si>
    <t>Midlertidig stilling ophørt pr. 30.04.15 - fremover eksterne konsulentbistand</t>
  </si>
  <si>
    <t>Senior - ned i tid, bevare pension</t>
  </si>
  <si>
    <t>Åremålsansættelse</t>
  </si>
  <si>
    <t>651.01.404.09</t>
  </si>
  <si>
    <t>Øremærket til ESP-fratrådt 2014</t>
  </si>
  <si>
    <t xml:space="preserve">Skønnet forbrug 2015, uafklaret </t>
  </si>
  <si>
    <t>651.01.340.50-651.01.342.04</t>
  </si>
  <si>
    <t>KE iCampus-drift</t>
  </si>
  <si>
    <t>Kompetancemidler (3-partsmidler)</t>
  </si>
  <si>
    <t>Mindreforbrug i 2015 -1.7 mio bruges til medfinanisering af 1% besparelse i 2015Budget 2016 - tilpasses i budgetfasen, råderumskatalog siger 2,0 men faktisk kand er hentes ca 3,0</t>
  </si>
  <si>
    <t>Forsikringsområdet - uden budgetoverførsel</t>
  </si>
  <si>
    <t>6.74</t>
  </si>
  <si>
    <t>Forsikringsområdet -med budgetoverførsel</t>
  </si>
  <si>
    <t>Effektiviseringer i administrationen</t>
  </si>
  <si>
    <t>651.01.442.50</t>
  </si>
  <si>
    <t>Se 103-1 samt 504-1</t>
  </si>
  <si>
    <t>6.51</t>
  </si>
  <si>
    <t>Der er i 2015 anskaffet følgende: Docas Kursus adm 35.000 samt nye Pcére 145.000</t>
  </si>
  <si>
    <t>Medfinansiering af møbler Bytoften-budgetompla til inventarkonto</t>
  </si>
  <si>
    <t>Forventes brugt</t>
  </si>
  <si>
    <t>Flytte budgetbeløb til Lederforum, samt konsulentkonto for direktøransættelse</t>
  </si>
  <si>
    <t>Skønnes at blive 750.000 kr mindre</t>
  </si>
  <si>
    <t>Der er skønnet forbrug i 2015 på 501.182 kr., direktion ønsker ikke at medtage beløbet pr. 30.04.2015</t>
  </si>
  <si>
    <t>Iflg EB skal der ikke tages noget med budg.opf. 2015</t>
  </si>
  <si>
    <t>Budgetopfølgning 31-08-2015 - Økonomiudvalget</t>
  </si>
  <si>
    <t>Forbrug 31.08.2015</t>
  </si>
  <si>
    <t>T.B. - 31.08.2015</t>
  </si>
  <si>
    <t>651.35.691.04</t>
  </si>
  <si>
    <t>Oplyst at budgetoverførsel fra 2014 står ubenyttet hen</t>
  </si>
  <si>
    <t>Kontorelever</t>
  </si>
  <si>
    <t>651.01.016.08</t>
  </si>
  <si>
    <t>Mangler refusion vedr. ekstraordinære elever</t>
  </si>
  <si>
    <t>Ekstraordinære elever/bonus-præmie</t>
  </si>
  <si>
    <t>651.21.024.50</t>
  </si>
  <si>
    <t>Del af beløbet skal budgetomplaceres til kontorelever</t>
  </si>
  <si>
    <t>Pulje til fastholdelse, trivsel &amp; forebyggelse</t>
  </si>
  <si>
    <t>651.01.433.00</t>
  </si>
  <si>
    <t>Restbudget skal bruges som konsulentbistand til nedbringelse af sygefravær på skoleområdet</t>
  </si>
  <si>
    <t>Seniorordning-ned i tid bevare pension</t>
  </si>
  <si>
    <t>Iflg. råderumskatalog skal der ske reduktion med 2,5 mio kr</t>
  </si>
  <si>
    <t>Seniorordning-øvrige aktiviteter</t>
  </si>
  <si>
    <t>Øremærkes til bevarelse af SOSU-assisistenter på arbejdsmarkedet, evt ovf til 2016</t>
  </si>
  <si>
    <t>Uddannelsespulje</t>
  </si>
  <si>
    <t>&gt;3.707.820</t>
  </si>
  <si>
    <t>KMH oplyser at der for resten af 2015 er disponeret mere end 3,7 mio kr. merforbruget er oplyst overfor direktionen og vil blive overført til 2016</t>
  </si>
  <si>
    <t>Kompetancemidler-pulje ifm sparekatalog 2012, afskediget/fratrådt personale</t>
  </si>
  <si>
    <t>3-partsmidler (kompetancemidler)</t>
  </si>
  <si>
    <t>Iflg. aftale med KMH&amp;JA kan der puttes 2,5 mio i kassen i 2015 og de følgende år</t>
  </si>
  <si>
    <t>Økonomi</t>
  </si>
  <si>
    <t>651.01.532.03</t>
  </si>
  <si>
    <t>Øremærket til JEPO-skoleområdet</t>
  </si>
  <si>
    <t>Pulje afsat til lønudg.i opsigelsesperiode</t>
  </si>
  <si>
    <t>JOPE forventer ikke flere betalinger i 2015 til FLIS men evt restbeløb skal ovf til 2016</t>
  </si>
  <si>
    <t>Forsikringer - uden overførsel</t>
  </si>
  <si>
    <t>Se opgø</t>
  </si>
  <si>
    <t xml:space="preserve">Blå flag - </t>
  </si>
  <si>
    <t>Kvalitetsstyring af sagsbehandling på natur &amp; miljøområdet</t>
  </si>
  <si>
    <t>651.41.231.50</t>
  </si>
  <si>
    <t>651.01.335.50</t>
  </si>
  <si>
    <t>Drift af Webbaseret byggesagsarkiv</t>
  </si>
  <si>
    <t>651.41.235.09</t>
  </si>
  <si>
    <t>Udarbejdelse af sektorplan vedr spildevand mm</t>
  </si>
  <si>
    <t>655.41.261.01</t>
  </si>
  <si>
    <t>Uvist hvornår data skal overføres</t>
  </si>
  <si>
    <t>Primært arbejdsskadeforsikringer</t>
  </si>
  <si>
    <t>Se råderumskatalog 2016-2018</t>
  </si>
  <si>
    <t xml:space="preserve">Optimering af anvendelse af kopi- og multifunktionsmaskiner </t>
  </si>
  <si>
    <t>Reduktion af budgettet på kørselskontoret</t>
  </si>
  <si>
    <t>Gennemgået budgetopfølgning med Mogens - intet medtaget nu</t>
  </si>
  <si>
    <t>Øvrige budgetposter forventes at overstige budgettet med 2-3% jfr.mail fra Kaj - saldo ovf til 2016</t>
  </si>
  <si>
    <t>Øvrige budgetposter gennemgået med Egon</t>
  </si>
  <si>
    <t>Total</t>
  </si>
  <si>
    <t>Det er budgetbeløb på konto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</si>
</sst>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1"/>
      <color theme="4"/>
      <name val="Calibri"/>
      <family val="2"/>
      <scheme val="minor"/>
    </font>
    <font>
      <b/>
      <sz val="10"/>
      <color theme="9"/>
      <name val="Arial"/>
      <family val="2"/>
    </font>
    <font>
      <b/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9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quotePrefix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3" fontId="7" fillId="0" borderId="0" xfId="0" applyNumberFormat="1" applyFont="1" applyAlignment="1"/>
    <xf numFmtId="3" fontId="2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3" fontId="2" fillId="0" borderId="0" xfId="0" applyNumberFormat="1" applyFont="1"/>
    <xf numFmtId="3" fontId="7" fillId="0" borderId="0" xfId="0" applyNumberFormat="1" applyFont="1" applyAlignment="1">
      <alignment wrapText="1"/>
    </xf>
    <xf numFmtId="3" fontId="7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/>
    <xf numFmtId="3" fontId="8" fillId="0" borderId="2" xfId="0" applyNumberFormat="1" applyFont="1" applyBorder="1"/>
    <xf numFmtId="0" fontId="2" fillId="0" borderId="2" xfId="0" applyFont="1" applyBorder="1"/>
    <xf numFmtId="3" fontId="8" fillId="0" borderId="2" xfId="0" applyNumberFormat="1" applyFont="1" applyBorder="1" applyAlignment="1">
      <alignment horizontal="center"/>
    </xf>
    <xf numFmtId="0" fontId="4" fillId="0" borderId="0" xfId="0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0" fontId="0" fillId="0" borderId="0" xfId="0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3" fontId="8" fillId="0" borderId="3" xfId="0" applyNumberFormat="1" applyFont="1" applyBorder="1"/>
    <xf numFmtId="3" fontId="0" fillId="0" borderId="3" xfId="0" applyNumberFormat="1" applyBorder="1" applyAlignment="1">
      <alignment horizontal="center"/>
    </xf>
    <xf numFmtId="3" fontId="0" fillId="0" borderId="3" xfId="0" applyNumberFormat="1" applyBorder="1"/>
    <xf numFmtId="0" fontId="9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3" fontId="12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13" fillId="0" borderId="0" xfId="0" applyNumberFormat="1" applyFont="1"/>
    <xf numFmtId="0" fontId="14" fillId="0" borderId="0" xfId="0" applyFont="1"/>
    <xf numFmtId="3" fontId="13" fillId="0" borderId="0" xfId="0" applyNumberFormat="1" applyFont="1" applyAlignment="1"/>
    <xf numFmtId="0" fontId="13" fillId="0" borderId="0" xfId="0" applyFont="1"/>
    <xf numFmtId="3" fontId="14" fillId="0" borderId="0" xfId="0" applyNumberFormat="1" applyFont="1"/>
    <xf numFmtId="3" fontId="13" fillId="0" borderId="2" xfId="0" applyNumberFormat="1" applyFont="1" applyBorder="1"/>
    <xf numFmtId="0" fontId="4" fillId="0" borderId="0" xfId="0" applyFont="1" applyAlignment="1">
      <alignment horizontal="center"/>
    </xf>
    <xf numFmtId="0" fontId="0" fillId="0" borderId="0" xfId="0"/>
    <xf numFmtId="3" fontId="2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14" fillId="0" borderId="0" xfId="0" applyNumberFormat="1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2" fillId="0" borderId="0" xfId="0" applyNumberFormat="1" applyFont="1"/>
    <xf numFmtId="3" fontId="7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4" fillId="0" borderId="0" xfId="0" applyFont="1" applyAlignment="1">
      <alignment horizontal="center"/>
    </xf>
    <xf numFmtId="3" fontId="16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/>
    <xf numFmtId="3" fontId="18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/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/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0" fontId="19" fillId="0" borderId="0" xfId="0" applyFont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workbookViewId="0">
      <pane ySplit="4" topLeftCell="A35" activePane="bottomLeft" state="frozen"/>
      <selection pane="bottomLeft" activeCell="I9" sqref="I9"/>
    </sheetView>
  </sheetViews>
  <sheetFormatPr defaultRowHeight="14.4" x14ac:dyDescent="0.3"/>
  <cols>
    <col min="1" max="1" width="4.109375" style="70" customWidth="1"/>
    <col min="2" max="2" width="6" style="70" customWidth="1"/>
    <col min="3" max="3" width="25.33203125" style="70" customWidth="1"/>
    <col min="4" max="4" width="12.6640625" style="70" customWidth="1"/>
    <col min="5" max="5" width="0.5546875" style="70" customWidth="1"/>
    <col min="6" max="6" width="11.88671875" style="70" customWidth="1"/>
    <col min="7" max="7" width="10.33203125" style="70" customWidth="1"/>
    <col min="8" max="8" width="10.109375" style="70" customWidth="1"/>
    <col min="9" max="9" width="10.6640625" style="71" customWidth="1"/>
    <col min="10" max="10" width="5.88671875" style="72" customWidth="1"/>
    <col min="11" max="11" width="10.5546875" style="70" customWidth="1"/>
    <col min="12" max="12" width="11.88671875" style="70" customWidth="1"/>
    <col min="13" max="13" width="23.88671875" style="70" customWidth="1"/>
    <col min="14" max="256" width="8.88671875" style="70"/>
    <col min="257" max="257" width="3.6640625" style="70" customWidth="1"/>
    <col min="258" max="258" width="8.88671875" style="70"/>
    <col min="259" max="259" width="25.33203125" style="70" customWidth="1"/>
    <col min="260" max="260" width="13.44140625" style="70" customWidth="1"/>
    <col min="261" max="261" width="2.5546875" style="70" customWidth="1"/>
    <col min="262" max="262" width="11.5546875" style="70" customWidth="1"/>
    <col min="263" max="263" width="10.33203125" style="70" customWidth="1"/>
    <col min="264" max="264" width="9.6640625" style="70" customWidth="1"/>
    <col min="265" max="265" width="10.44140625" style="70" customWidth="1"/>
    <col min="266" max="266" width="6.33203125" style="70" customWidth="1"/>
    <col min="267" max="267" width="13.33203125" style="70" customWidth="1"/>
    <col min="268" max="268" width="11.44140625" style="70" customWidth="1"/>
    <col min="269" max="269" width="20.44140625" style="70" customWidth="1"/>
    <col min="270" max="512" width="8.88671875" style="70"/>
    <col min="513" max="513" width="3.6640625" style="70" customWidth="1"/>
    <col min="514" max="514" width="8.88671875" style="70"/>
    <col min="515" max="515" width="25.33203125" style="70" customWidth="1"/>
    <col min="516" max="516" width="13.44140625" style="70" customWidth="1"/>
    <col min="517" max="517" width="2.5546875" style="70" customWidth="1"/>
    <col min="518" max="518" width="11.5546875" style="70" customWidth="1"/>
    <col min="519" max="519" width="10.33203125" style="70" customWidth="1"/>
    <col min="520" max="520" width="9.6640625" style="70" customWidth="1"/>
    <col min="521" max="521" width="10.44140625" style="70" customWidth="1"/>
    <col min="522" max="522" width="6.33203125" style="70" customWidth="1"/>
    <col min="523" max="523" width="13.33203125" style="70" customWidth="1"/>
    <col min="524" max="524" width="11.44140625" style="70" customWidth="1"/>
    <col min="525" max="525" width="20.44140625" style="70" customWidth="1"/>
    <col min="526" max="768" width="8.88671875" style="70"/>
    <col min="769" max="769" width="3.6640625" style="70" customWidth="1"/>
    <col min="770" max="770" width="8.88671875" style="70"/>
    <col min="771" max="771" width="25.33203125" style="70" customWidth="1"/>
    <col min="772" max="772" width="13.44140625" style="70" customWidth="1"/>
    <col min="773" max="773" width="2.5546875" style="70" customWidth="1"/>
    <col min="774" max="774" width="11.5546875" style="70" customWidth="1"/>
    <col min="775" max="775" width="10.33203125" style="70" customWidth="1"/>
    <col min="776" max="776" width="9.6640625" style="70" customWidth="1"/>
    <col min="777" max="777" width="10.44140625" style="70" customWidth="1"/>
    <col min="778" max="778" width="6.33203125" style="70" customWidth="1"/>
    <col min="779" max="779" width="13.33203125" style="70" customWidth="1"/>
    <col min="780" max="780" width="11.44140625" style="70" customWidth="1"/>
    <col min="781" max="781" width="20.44140625" style="70" customWidth="1"/>
    <col min="782" max="1024" width="8.88671875" style="70"/>
    <col min="1025" max="1025" width="3.6640625" style="70" customWidth="1"/>
    <col min="1026" max="1026" width="8.88671875" style="70"/>
    <col min="1027" max="1027" width="25.33203125" style="70" customWidth="1"/>
    <col min="1028" max="1028" width="13.44140625" style="70" customWidth="1"/>
    <col min="1029" max="1029" width="2.5546875" style="70" customWidth="1"/>
    <col min="1030" max="1030" width="11.5546875" style="70" customWidth="1"/>
    <col min="1031" max="1031" width="10.33203125" style="70" customWidth="1"/>
    <col min="1032" max="1032" width="9.6640625" style="70" customWidth="1"/>
    <col min="1033" max="1033" width="10.44140625" style="70" customWidth="1"/>
    <col min="1034" max="1034" width="6.33203125" style="70" customWidth="1"/>
    <col min="1035" max="1035" width="13.33203125" style="70" customWidth="1"/>
    <col min="1036" max="1036" width="11.44140625" style="70" customWidth="1"/>
    <col min="1037" max="1037" width="20.44140625" style="70" customWidth="1"/>
    <col min="1038" max="1280" width="8.88671875" style="70"/>
    <col min="1281" max="1281" width="3.6640625" style="70" customWidth="1"/>
    <col min="1282" max="1282" width="8.88671875" style="70"/>
    <col min="1283" max="1283" width="25.33203125" style="70" customWidth="1"/>
    <col min="1284" max="1284" width="13.44140625" style="70" customWidth="1"/>
    <col min="1285" max="1285" width="2.5546875" style="70" customWidth="1"/>
    <col min="1286" max="1286" width="11.5546875" style="70" customWidth="1"/>
    <col min="1287" max="1287" width="10.33203125" style="70" customWidth="1"/>
    <col min="1288" max="1288" width="9.6640625" style="70" customWidth="1"/>
    <col min="1289" max="1289" width="10.44140625" style="70" customWidth="1"/>
    <col min="1290" max="1290" width="6.33203125" style="70" customWidth="1"/>
    <col min="1291" max="1291" width="13.33203125" style="70" customWidth="1"/>
    <col min="1292" max="1292" width="11.44140625" style="70" customWidth="1"/>
    <col min="1293" max="1293" width="20.44140625" style="70" customWidth="1"/>
    <col min="1294" max="1536" width="8.88671875" style="70"/>
    <col min="1537" max="1537" width="3.6640625" style="70" customWidth="1"/>
    <col min="1538" max="1538" width="8.88671875" style="70"/>
    <col min="1539" max="1539" width="25.33203125" style="70" customWidth="1"/>
    <col min="1540" max="1540" width="13.44140625" style="70" customWidth="1"/>
    <col min="1541" max="1541" width="2.5546875" style="70" customWidth="1"/>
    <col min="1542" max="1542" width="11.5546875" style="70" customWidth="1"/>
    <col min="1543" max="1543" width="10.33203125" style="70" customWidth="1"/>
    <col min="1544" max="1544" width="9.6640625" style="70" customWidth="1"/>
    <col min="1545" max="1545" width="10.44140625" style="70" customWidth="1"/>
    <col min="1546" max="1546" width="6.33203125" style="70" customWidth="1"/>
    <col min="1547" max="1547" width="13.33203125" style="70" customWidth="1"/>
    <col min="1548" max="1548" width="11.44140625" style="70" customWidth="1"/>
    <col min="1549" max="1549" width="20.44140625" style="70" customWidth="1"/>
    <col min="1550" max="1792" width="8.88671875" style="70"/>
    <col min="1793" max="1793" width="3.6640625" style="70" customWidth="1"/>
    <col min="1794" max="1794" width="8.88671875" style="70"/>
    <col min="1795" max="1795" width="25.33203125" style="70" customWidth="1"/>
    <col min="1796" max="1796" width="13.44140625" style="70" customWidth="1"/>
    <col min="1797" max="1797" width="2.5546875" style="70" customWidth="1"/>
    <col min="1798" max="1798" width="11.5546875" style="70" customWidth="1"/>
    <col min="1799" max="1799" width="10.33203125" style="70" customWidth="1"/>
    <col min="1800" max="1800" width="9.6640625" style="70" customWidth="1"/>
    <col min="1801" max="1801" width="10.44140625" style="70" customWidth="1"/>
    <col min="1802" max="1802" width="6.33203125" style="70" customWidth="1"/>
    <col min="1803" max="1803" width="13.33203125" style="70" customWidth="1"/>
    <col min="1804" max="1804" width="11.44140625" style="70" customWidth="1"/>
    <col min="1805" max="1805" width="20.44140625" style="70" customWidth="1"/>
    <col min="1806" max="2048" width="8.88671875" style="70"/>
    <col min="2049" max="2049" width="3.6640625" style="70" customWidth="1"/>
    <col min="2050" max="2050" width="8.88671875" style="70"/>
    <col min="2051" max="2051" width="25.33203125" style="70" customWidth="1"/>
    <col min="2052" max="2052" width="13.44140625" style="70" customWidth="1"/>
    <col min="2053" max="2053" width="2.5546875" style="70" customWidth="1"/>
    <col min="2054" max="2054" width="11.5546875" style="70" customWidth="1"/>
    <col min="2055" max="2055" width="10.33203125" style="70" customWidth="1"/>
    <col min="2056" max="2056" width="9.6640625" style="70" customWidth="1"/>
    <col min="2057" max="2057" width="10.44140625" style="70" customWidth="1"/>
    <col min="2058" max="2058" width="6.33203125" style="70" customWidth="1"/>
    <col min="2059" max="2059" width="13.33203125" style="70" customWidth="1"/>
    <col min="2060" max="2060" width="11.44140625" style="70" customWidth="1"/>
    <col min="2061" max="2061" width="20.44140625" style="70" customWidth="1"/>
    <col min="2062" max="2304" width="8.88671875" style="70"/>
    <col min="2305" max="2305" width="3.6640625" style="70" customWidth="1"/>
    <col min="2306" max="2306" width="8.88671875" style="70"/>
    <col min="2307" max="2307" width="25.33203125" style="70" customWidth="1"/>
    <col min="2308" max="2308" width="13.44140625" style="70" customWidth="1"/>
    <col min="2309" max="2309" width="2.5546875" style="70" customWidth="1"/>
    <col min="2310" max="2310" width="11.5546875" style="70" customWidth="1"/>
    <col min="2311" max="2311" width="10.33203125" style="70" customWidth="1"/>
    <col min="2312" max="2312" width="9.6640625" style="70" customWidth="1"/>
    <col min="2313" max="2313" width="10.44140625" style="70" customWidth="1"/>
    <col min="2314" max="2314" width="6.33203125" style="70" customWidth="1"/>
    <col min="2315" max="2315" width="13.33203125" style="70" customWidth="1"/>
    <col min="2316" max="2316" width="11.44140625" style="70" customWidth="1"/>
    <col min="2317" max="2317" width="20.44140625" style="70" customWidth="1"/>
    <col min="2318" max="2560" width="8.88671875" style="70"/>
    <col min="2561" max="2561" width="3.6640625" style="70" customWidth="1"/>
    <col min="2562" max="2562" width="8.88671875" style="70"/>
    <col min="2563" max="2563" width="25.33203125" style="70" customWidth="1"/>
    <col min="2564" max="2564" width="13.44140625" style="70" customWidth="1"/>
    <col min="2565" max="2565" width="2.5546875" style="70" customWidth="1"/>
    <col min="2566" max="2566" width="11.5546875" style="70" customWidth="1"/>
    <col min="2567" max="2567" width="10.33203125" style="70" customWidth="1"/>
    <col min="2568" max="2568" width="9.6640625" style="70" customWidth="1"/>
    <col min="2569" max="2569" width="10.44140625" style="70" customWidth="1"/>
    <col min="2570" max="2570" width="6.33203125" style="70" customWidth="1"/>
    <col min="2571" max="2571" width="13.33203125" style="70" customWidth="1"/>
    <col min="2572" max="2572" width="11.44140625" style="70" customWidth="1"/>
    <col min="2573" max="2573" width="20.44140625" style="70" customWidth="1"/>
    <col min="2574" max="2816" width="8.88671875" style="70"/>
    <col min="2817" max="2817" width="3.6640625" style="70" customWidth="1"/>
    <col min="2818" max="2818" width="8.88671875" style="70"/>
    <col min="2819" max="2819" width="25.33203125" style="70" customWidth="1"/>
    <col min="2820" max="2820" width="13.44140625" style="70" customWidth="1"/>
    <col min="2821" max="2821" width="2.5546875" style="70" customWidth="1"/>
    <col min="2822" max="2822" width="11.5546875" style="70" customWidth="1"/>
    <col min="2823" max="2823" width="10.33203125" style="70" customWidth="1"/>
    <col min="2824" max="2824" width="9.6640625" style="70" customWidth="1"/>
    <col min="2825" max="2825" width="10.44140625" style="70" customWidth="1"/>
    <col min="2826" max="2826" width="6.33203125" style="70" customWidth="1"/>
    <col min="2827" max="2827" width="13.33203125" style="70" customWidth="1"/>
    <col min="2828" max="2828" width="11.44140625" style="70" customWidth="1"/>
    <col min="2829" max="2829" width="20.44140625" style="70" customWidth="1"/>
    <col min="2830" max="3072" width="8.88671875" style="70"/>
    <col min="3073" max="3073" width="3.6640625" style="70" customWidth="1"/>
    <col min="3074" max="3074" width="8.88671875" style="70"/>
    <col min="3075" max="3075" width="25.33203125" style="70" customWidth="1"/>
    <col min="3076" max="3076" width="13.44140625" style="70" customWidth="1"/>
    <col min="3077" max="3077" width="2.5546875" style="70" customWidth="1"/>
    <col min="3078" max="3078" width="11.5546875" style="70" customWidth="1"/>
    <col min="3079" max="3079" width="10.33203125" style="70" customWidth="1"/>
    <col min="3080" max="3080" width="9.6640625" style="70" customWidth="1"/>
    <col min="3081" max="3081" width="10.44140625" style="70" customWidth="1"/>
    <col min="3082" max="3082" width="6.33203125" style="70" customWidth="1"/>
    <col min="3083" max="3083" width="13.33203125" style="70" customWidth="1"/>
    <col min="3084" max="3084" width="11.44140625" style="70" customWidth="1"/>
    <col min="3085" max="3085" width="20.44140625" style="70" customWidth="1"/>
    <col min="3086" max="3328" width="8.88671875" style="70"/>
    <col min="3329" max="3329" width="3.6640625" style="70" customWidth="1"/>
    <col min="3330" max="3330" width="8.88671875" style="70"/>
    <col min="3331" max="3331" width="25.33203125" style="70" customWidth="1"/>
    <col min="3332" max="3332" width="13.44140625" style="70" customWidth="1"/>
    <col min="3333" max="3333" width="2.5546875" style="70" customWidth="1"/>
    <col min="3334" max="3334" width="11.5546875" style="70" customWidth="1"/>
    <col min="3335" max="3335" width="10.33203125" style="70" customWidth="1"/>
    <col min="3336" max="3336" width="9.6640625" style="70" customWidth="1"/>
    <col min="3337" max="3337" width="10.44140625" style="70" customWidth="1"/>
    <col min="3338" max="3338" width="6.33203125" style="70" customWidth="1"/>
    <col min="3339" max="3339" width="13.33203125" style="70" customWidth="1"/>
    <col min="3340" max="3340" width="11.44140625" style="70" customWidth="1"/>
    <col min="3341" max="3341" width="20.44140625" style="70" customWidth="1"/>
    <col min="3342" max="3584" width="8.88671875" style="70"/>
    <col min="3585" max="3585" width="3.6640625" style="70" customWidth="1"/>
    <col min="3586" max="3586" width="8.88671875" style="70"/>
    <col min="3587" max="3587" width="25.33203125" style="70" customWidth="1"/>
    <col min="3588" max="3588" width="13.44140625" style="70" customWidth="1"/>
    <col min="3589" max="3589" width="2.5546875" style="70" customWidth="1"/>
    <col min="3590" max="3590" width="11.5546875" style="70" customWidth="1"/>
    <col min="3591" max="3591" width="10.33203125" style="70" customWidth="1"/>
    <col min="3592" max="3592" width="9.6640625" style="70" customWidth="1"/>
    <col min="3593" max="3593" width="10.44140625" style="70" customWidth="1"/>
    <col min="3594" max="3594" width="6.33203125" style="70" customWidth="1"/>
    <col min="3595" max="3595" width="13.33203125" style="70" customWidth="1"/>
    <col min="3596" max="3596" width="11.44140625" style="70" customWidth="1"/>
    <col min="3597" max="3597" width="20.44140625" style="70" customWidth="1"/>
    <col min="3598" max="3840" width="8.88671875" style="70"/>
    <col min="3841" max="3841" width="3.6640625" style="70" customWidth="1"/>
    <col min="3842" max="3842" width="8.88671875" style="70"/>
    <col min="3843" max="3843" width="25.33203125" style="70" customWidth="1"/>
    <col min="3844" max="3844" width="13.44140625" style="70" customWidth="1"/>
    <col min="3845" max="3845" width="2.5546875" style="70" customWidth="1"/>
    <col min="3846" max="3846" width="11.5546875" style="70" customWidth="1"/>
    <col min="3847" max="3847" width="10.33203125" style="70" customWidth="1"/>
    <col min="3848" max="3848" width="9.6640625" style="70" customWidth="1"/>
    <col min="3849" max="3849" width="10.44140625" style="70" customWidth="1"/>
    <col min="3850" max="3850" width="6.33203125" style="70" customWidth="1"/>
    <col min="3851" max="3851" width="13.33203125" style="70" customWidth="1"/>
    <col min="3852" max="3852" width="11.44140625" style="70" customWidth="1"/>
    <col min="3853" max="3853" width="20.44140625" style="70" customWidth="1"/>
    <col min="3854" max="4096" width="8.88671875" style="70"/>
    <col min="4097" max="4097" width="3.6640625" style="70" customWidth="1"/>
    <col min="4098" max="4098" width="8.88671875" style="70"/>
    <col min="4099" max="4099" width="25.33203125" style="70" customWidth="1"/>
    <col min="4100" max="4100" width="13.44140625" style="70" customWidth="1"/>
    <col min="4101" max="4101" width="2.5546875" style="70" customWidth="1"/>
    <col min="4102" max="4102" width="11.5546875" style="70" customWidth="1"/>
    <col min="4103" max="4103" width="10.33203125" style="70" customWidth="1"/>
    <col min="4104" max="4104" width="9.6640625" style="70" customWidth="1"/>
    <col min="4105" max="4105" width="10.44140625" style="70" customWidth="1"/>
    <col min="4106" max="4106" width="6.33203125" style="70" customWidth="1"/>
    <col min="4107" max="4107" width="13.33203125" style="70" customWidth="1"/>
    <col min="4108" max="4108" width="11.44140625" style="70" customWidth="1"/>
    <col min="4109" max="4109" width="20.44140625" style="70" customWidth="1"/>
    <col min="4110" max="4352" width="8.88671875" style="70"/>
    <col min="4353" max="4353" width="3.6640625" style="70" customWidth="1"/>
    <col min="4354" max="4354" width="8.88671875" style="70"/>
    <col min="4355" max="4355" width="25.33203125" style="70" customWidth="1"/>
    <col min="4356" max="4356" width="13.44140625" style="70" customWidth="1"/>
    <col min="4357" max="4357" width="2.5546875" style="70" customWidth="1"/>
    <col min="4358" max="4358" width="11.5546875" style="70" customWidth="1"/>
    <col min="4359" max="4359" width="10.33203125" style="70" customWidth="1"/>
    <col min="4360" max="4360" width="9.6640625" style="70" customWidth="1"/>
    <col min="4361" max="4361" width="10.44140625" style="70" customWidth="1"/>
    <col min="4362" max="4362" width="6.33203125" style="70" customWidth="1"/>
    <col min="4363" max="4363" width="13.33203125" style="70" customWidth="1"/>
    <col min="4364" max="4364" width="11.44140625" style="70" customWidth="1"/>
    <col min="4365" max="4365" width="20.44140625" style="70" customWidth="1"/>
    <col min="4366" max="4608" width="8.88671875" style="70"/>
    <col min="4609" max="4609" width="3.6640625" style="70" customWidth="1"/>
    <col min="4610" max="4610" width="8.88671875" style="70"/>
    <col min="4611" max="4611" width="25.33203125" style="70" customWidth="1"/>
    <col min="4612" max="4612" width="13.44140625" style="70" customWidth="1"/>
    <col min="4613" max="4613" width="2.5546875" style="70" customWidth="1"/>
    <col min="4614" max="4614" width="11.5546875" style="70" customWidth="1"/>
    <col min="4615" max="4615" width="10.33203125" style="70" customWidth="1"/>
    <col min="4616" max="4616" width="9.6640625" style="70" customWidth="1"/>
    <col min="4617" max="4617" width="10.44140625" style="70" customWidth="1"/>
    <col min="4618" max="4618" width="6.33203125" style="70" customWidth="1"/>
    <col min="4619" max="4619" width="13.33203125" style="70" customWidth="1"/>
    <col min="4620" max="4620" width="11.44140625" style="70" customWidth="1"/>
    <col min="4621" max="4621" width="20.44140625" style="70" customWidth="1"/>
    <col min="4622" max="4864" width="8.88671875" style="70"/>
    <col min="4865" max="4865" width="3.6640625" style="70" customWidth="1"/>
    <col min="4866" max="4866" width="8.88671875" style="70"/>
    <col min="4867" max="4867" width="25.33203125" style="70" customWidth="1"/>
    <col min="4868" max="4868" width="13.44140625" style="70" customWidth="1"/>
    <col min="4869" max="4869" width="2.5546875" style="70" customWidth="1"/>
    <col min="4870" max="4870" width="11.5546875" style="70" customWidth="1"/>
    <col min="4871" max="4871" width="10.33203125" style="70" customWidth="1"/>
    <col min="4872" max="4872" width="9.6640625" style="70" customWidth="1"/>
    <col min="4873" max="4873" width="10.44140625" style="70" customWidth="1"/>
    <col min="4874" max="4874" width="6.33203125" style="70" customWidth="1"/>
    <col min="4875" max="4875" width="13.33203125" style="70" customWidth="1"/>
    <col min="4876" max="4876" width="11.44140625" style="70" customWidth="1"/>
    <col min="4877" max="4877" width="20.44140625" style="70" customWidth="1"/>
    <col min="4878" max="5120" width="8.88671875" style="70"/>
    <col min="5121" max="5121" width="3.6640625" style="70" customWidth="1"/>
    <col min="5122" max="5122" width="8.88671875" style="70"/>
    <col min="5123" max="5123" width="25.33203125" style="70" customWidth="1"/>
    <col min="5124" max="5124" width="13.44140625" style="70" customWidth="1"/>
    <col min="5125" max="5125" width="2.5546875" style="70" customWidth="1"/>
    <col min="5126" max="5126" width="11.5546875" style="70" customWidth="1"/>
    <col min="5127" max="5127" width="10.33203125" style="70" customWidth="1"/>
    <col min="5128" max="5128" width="9.6640625" style="70" customWidth="1"/>
    <col min="5129" max="5129" width="10.44140625" style="70" customWidth="1"/>
    <col min="5130" max="5130" width="6.33203125" style="70" customWidth="1"/>
    <col min="5131" max="5131" width="13.33203125" style="70" customWidth="1"/>
    <col min="5132" max="5132" width="11.44140625" style="70" customWidth="1"/>
    <col min="5133" max="5133" width="20.44140625" style="70" customWidth="1"/>
    <col min="5134" max="5376" width="8.88671875" style="70"/>
    <col min="5377" max="5377" width="3.6640625" style="70" customWidth="1"/>
    <col min="5378" max="5378" width="8.88671875" style="70"/>
    <col min="5379" max="5379" width="25.33203125" style="70" customWidth="1"/>
    <col min="5380" max="5380" width="13.44140625" style="70" customWidth="1"/>
    <col min="5381" max="5381" width="2.5546875" style="70" customWidth="1"/>
    <col min="5382" max="5382" width="11.5546875" style="70" customWidth="1"/>
    <col min="5383" max="5383" width="10.33203125" style="70" customWidth="1"/>
    <col min="5384" max="5384" width="9.6640625" style="70" customWidth="1"/>
    <col min="5385" max="5385" width="10.44140625" style="70" customWidth="1"/>
    <col min="5386" max="5386" width="6.33203125" style="70" customWidth="1"/>
    <col min="5387" max="5387" width="13.33203125" style="70" customWidth="1"/>
    <col min="5388" max="5388" width="11.44140625" style="70" customWidth="1"/>
    <col min="5389" max="5389" width="20.44140625" style="70" customWidth="1"/>
    <col min="5390" max="5632" width="8.88671875" style="70"/>
    <col min="5633" max="5633" width="3.6640625" style="70" customWidth="1"/>
    <col min="5634" max="5634" width="8.88671875" style="70"/>
    <col min="5635" max="5635" width="25.33203125" style="70" customWidth="1"/>
    <col min="5636" max="5636" width="13.44140625" style="70" customWidth="1"/>
    <col min="5637" max="5637" width="2.5546875" style="70" customWidth="1"/>
    <col min="5638" max="5638" width="11.5546875" style="70" customWidth="1"/>
    <col min="5639" max="5639" width="10.33203125" style="70" customWidth="1"/>
    <col min="5640" max="5640" width="9.6640625" style="70" customWidth="1"/>
    <col min="5641" max="5641" width="10.44140625" style="70" customWidth="1"/>
    <col min="5642" max="5642" width="6.33203125" style="70" customWidth="1"/>
    <col min="5643" max="5643" width="13.33203125" style="70" customWidth="1"/>
    <col min="5644" max="5644" width="11.44140625" style="70" customWidth="1"/>
    <col min="5645" max="5645" width="20.44140625" style="70" customWidth="1"/>
    <col min="5646" max="5888" width="8.88671875" style="70"/>
    <col min="5889" max="5889" width="3.6640625" style="70" customWidth="1"/>
    <col min="5890" max="5890" width="8.88671875" style="70"/>
    <col min="5891" max="5891" width="25.33203125" style="70" customWidth="1"/>
    <col min="5892" max="5892" width="13.44140625" style="70" customWidth="1"/>
    <col min="5893" max="5893" width="2.5546875" style="70" customWidth="1"/>
    <col min="5894" max="5894" width="11.5546875" style="70" customWidth="1"/>
    <col min="5895" max="5895" width="10.33203125" style="70" customWidth="1"/>
    <col min="5896" max="5896" width="9.6640625" style="70" customWidth="1"/>
    <col min="5897" max="5897" width="10.44140625" style="70" customWidth="1"/>
    <col min="5898" max="5898" width="6.33203125" style="70" customWidth="1"/>
    <col min="5899" max="5899" width="13.33203125" style="70" customWidth="1"/>
    <col min="5900" max="5900" width="11.44140625" style="70" customWidth="1"/>
    <col min="5901" max="5901" width="20.44140625" style="70" customWidth="1"/>
    <col min="5902" max="6144" width="8.88671875" style="70"/>
    <col min="6145" max="6145" width="3.6640625" style="70" customWidth="1"/>
    <col min="6146" max="6146" width="8.88671875" style="70"/>
    <col min="6147" max="6147" width="25.33203125" style="70" customWidth="1"/>
    <col min="6148" max="6148" width="13.44140625" style="70" customWidth="1"/>
    <col min="6149" max="6149" width="2.5546875" style="70" customWidth="1"/>
    <col min="6150" max="6150" width="11.5546875" style="70" customWidth="1"/>
    <col min="6151" max="6151" width="10.33203125" style="70" customWidth="1"/>
    <col min="6152" max="6152" width="9.6640625" style="70" customWidth="1"/>
    <col min="6153" max="6153" width="10.44140625" style="70" customWidth="1"/>
    <col min="6154" max="6154" width="6.33203125" style="70" customWidth="1"/>
    <col min="6155" max="6155" width="13.33203125" style="70" customWidth="1"/>
    <col min="6156" max="6156" width="11.44140625" style="70" customWidth="1"/>
    <col min="6157" max="6157" width="20.44140625" style="70" customWidth="1"/>
    <col min="6158" max="6400" width="8.88671875" style="70"/>
    <col min="6401" max="6401" width="3.6640625" style="70" customWidth="1"/>
    <col min="6402" max="6402" width="8.88671875" style="70"/>
    <col min="6403" max="6403" width="25.33203125" style="70" customWidth="1"/>
    <col min="6404" max="6404" width="13.44140625" style="70" customWidth="1"/>
    <col min="6405" max="6405" width="2.5546875" style="70" customWidth="1"/>
    <col min="6406" max="6406" width="11.5546875" style="70" customWidth="1"/>
    <col min="6407" max="6407" width="10.33203125" style="70" customWidth="1"/>
    <col min="6408" max="6408" width="9.6640625" style="70" customWidth="1"/>
    <col min="6409" max="6409" width="10.44140625" style="70" customWidth="1"/>
    <col min="6410" max="6410" width="6.33203125" style="70" customWidth="1"/>
    <col min="6411" max="6411" width="13.33203125" style="70" customWidth="1"/>
    <col min="6412" max="6412" width="11.44140625" style="70" customWidth="1"/>
    <col min="6413" max="6413" width="20.44140625" style="70" customWidth="1"/>
    <col min="6414" max="6656" width="8.88671875" style="70"/>
    <col min="6657" max="6657" width="3.6640625" style="70" customWidth="1"/>
    <col min="6658" max="6658" width="8.88671875" style="70"/>
    <col min="6659" max="6659" width="25.33203125" style="70" customWidth="1"/>
    <col min="6660" max="6660" width="13.44140625" style="70" customWidth="1"/>
    <col min="6661" max="6661" width="2.5546875" style="70" customWidth="1"/>
    <col min="6662" max="6662" width="11.5546875" style="70" customWidth="1"/>
    <col min="6663" max="6663" width="10.33203125" style="70" customWidth="1"/>
    <col min="6664" max="6664" width="9.6640625" style="70" customWidth="1"/>
    <col min="6665" max="6665" width="10.44140625" style="70" customWidth="1"/>
    <col min="6666" max="6666" width="6.33203125" style="70" customWidth="1"/>
    <col min="6667" max="6667" width="13.33203125" style="70" customWidth="1"/>
    <col min="6668" max="6668" width="11.44140625" style="70" customWidth="1"/>
    <col min="6669" max="6669" width="20.44140625" style="70" customWidth="1"/>
    <col min="6670" max="6912" width="8.88671875" style="70"/>
    <col min="6913" max="6913" width="3.6640625" style="70" customWidth="1"/>
    <col min="6914" max="6914" width="8.88671875" style="70"/>
    <col min="6915" max="6915" width="25.33203125" style="70" customWidth="1"/>
    <col min="6916" max="6916" width="13.44140625" style="70" customWidth="1"/>
    <col min="6917" max="6917" width="2.5546875" style="70" customWidth="1"/>
    <col min="6918" max="6918" width="11.5546875" style="70" customWidth="1"/>
    <col min="6919" max="6919" width="10.33203125" style="70" customWidth="1"/>
    <col min="6920" max="6920" width="9.6640625" style="70" customWidth="1"/>
    <col min="6921" max="6921" width="10.44140625" style="70" customWidth="1"/>
    <col min="6922" max="6922" width="6.33203125" style="70" customWidth="1"/>
    <col min="6923" max="6923" width="13.33203125" style="70" customWidth="1"/>
    <col min="6924" max="6924" width="11.44140625" style="70" customWidth="1"/>
    <col min="6925" max="6925" width="20.44140625" style="70" customWidth="1"/>
    <col min="6926" max="7168" width="8.88671875" style="70"/>
    <col min="7169" max="7169" width="3.6640625" style="70" customWidth="1"/>
    <col min="7170" max="7170" width="8.88671875" style="70"/>
    <col min="7171" max="7171" width="25.33203125" style="70" customWidth="1"/>
    <col min="7172" max="7172" width="13.44140625" style="70" customWidth="1"/>
    <col min="7173" max="7173" width="2.5546875" style="70" customWidth="1"/>
    <col min="7174" max="7174" width="11.5546875" style="70" customWidth="1"/>
    <col min="7175" max="7175" width="10.33203125" style="70" customWidth="1"/>
    <col min="7176" max="7176" width="9.6640625" style="70" customWidth="1"/>
    <col min="7177" max="7177" width="10.44140625" style="70" customWidth="1"/>
    <col min="7178" max="7178" width="6.33203125" style="70" customWidth="1"/>
    <col min="7179" max="7179" width="13.33203125" style="70" customWidth="1"/>
    <col min="7180" max="7180" width="11.44140625" style="70" customWidth="1"/>
    <col min="7181" max="7181" width="20.44140625" style="70" customWidth="1"/>
    <col min="7182" max="7424" width="8.88671875" style="70"/>
    <col min="7425" max="7425" width="3.6640625" style="70" customWidth="1"/>
    <col min="7426" max="7426" width="8.88671875" style="70"/>
    <col min="7427" max="7427" width="25.33203125" style="70" customWidth="1"/>
    <col min="7428" max="7428" width="13.44140625" style="70" customWidth="1"/>
    <col min="7429" max="7429" width="2.5546875" style="70" customWidth="1"/>
    <col min="7430" max="7430" width="11.5546875" style="70" customWidth="1"/>
    <col min="7431" max="7431" width="10.33203125" style="70" customWidth="1"/>
    <col min="7432" max="7432" width="9.6640625" style="70" customWidth="1"/>
    <col min="7433" max="7433" width="10.44140625" style="70" customWidth="1"/>
    <col min="7434" max="7434" width="6.33203125" style="70" customWidth="1"/>
    <col min="7435" max="7435" width="13.33203125" style="70" customWidth="1"/>
    <col min="7436" max="7436" width="11.44140625" style="70" customWidth="1"/>
    <col min="7437" max="7437" width="20.44140625" style="70" customWidth="1"/>
    <col min="7438" max="7680" width="8.88671875" style="70"/>
    <col min="7681" max="7681" width="3.6640625" style="70" customWidth="1"/>
    <col min="7682" max="7682" width="8.88671875" style="70"/>
    <col min="7683" max="7683" width="25.33203125" style="70" customWidth="1"/>
    <col min="7684" max="7684" width="13.44140625" style="70" customWidth="1"/>
    <col min="7685" max="7685" width="2.5546875" style="70" customWidth="1"/>
    <col min="7686" max="7686" width="11.5546875" style="70" customWidth="1"/>
    <col min="7687" max="7687" width="10.33203125" style="70" customWidth="1"/>
    <col min="7688" max="7688" width="9.6640625" style="70" customWidth="1"/>
    <col min="7689" max="7689" width="10.44140625" style="70" customWidth="1"/>
    <col min="7690" max="7690" width="6.33203125" style="70" customWidth="1"/>
    <col min="7691" max="7691" width="13.33203125" style="70" customWidth="1"/>
    <col min="7692" max="7692" width="11.44140625" style="70" customWidth="1"/>
    <col min="7693" max="7693" width="20.44140625" style="70" customWidth="1"/>
    <col min="7694" max="7936" width="8.88671875" style="70"/>
    <col min="7937" max="7937" width="3.6640625" style="70" customWidth="1"/>
    <col min="7938" max="7938" width="8.88671875" style="70"/>
    <col min="7939" max="7939" width="25.33203125" style="70" customWidth="1"/>
    <col min="7940" max="7940" width="13.44140625" style="70" customWidth="1"/>
    <col min="7941" max="7941" width="2.5546875" style="70" customWidth="1"/>
    <col min="7942" max="7942" width="11.5546875" style="70" customWidth="1"/>
    <col min="7943" max="7943" width="10.33203125" style="70" customWidth="1"/>
    <col min="7944" max="7944" width="9.6640625" style="70" customWidth="1"/>
    <col min="7945" max="7945" width="10.44140625" style="70" customWidth="1"/>
    <col min="7946" max="7946" width="6.33203125" style="70" customWidth="1"/>
    <col min="7947" max="7947" width="13.33203125" style="70" customWidth="1"/>
    <col min="7948" max="7948" width="11.44140625" style="70" customWidth="1"/>
    <col min="7949" max="7949" width="20.44140625" style="70" customWidth="1"/>
    <col min="7950" max="8192" width="8.88671875" style="70"/>
    <col min="8193" max="8193" width="3.6640625" style="70" customWidth="1"/>
    <col min="8194" max="8194" width="8.88671875" style="70"/>
    <col min="8195" max="8195" width="25.33203125" style="70" customWidth="1"/>
    <col min="8196" max="8196" width="13.44140625" style="70" customWidth="1"/>
    <col min="8197" max="8197" width="2.5546875" style="70" customWidth="1"/>
    <col min="8198" max="8198" width="11.5546875" style="70" customWidth="1"/>
    <col min="8199" max="8199" width="10.33203125" style="70" customWidth="1"/>
    <col min="8200" max="8200" width="9.6640625" style="70" customWidth="1"/>
    <col min="8201" max="8201" width="10.44140625" style="70" customWidth="1"/>
    <col min="8202" max="8202" width="6.33203125" style="70" customWidth="1"/>
    <col min="8203" max="8203" width="13.33203125" style="70" customWidth="1"/>
    <col min="8204" max="8204" width="11.44140625" style="70" customWidth="1"/>
    <col min="8205" max="8205" width="20.44140625" style="70" customWidth="1"/>
    <col min="8206" max="8448" width="8.88671875" style="70"/>
    <col min="8449" max="8449" width="3.6640625" style="70" customWidth="1"/>
    <col min="8450" max="8450" width="8.88671875" style="70"/>
    <col min="8451" max="8451" width="25.33203125" style="70" customWidth="1"/>
    <col min="8452" max="8452" width="13.44140625" style="70" customWidth="1"/>
    <col min="8453" max="8453" width="2.5546875" style="70" customWidth="1"/>
    <col min="8454" max="8454" width="11.5546875" style="70" customWidth="1"/>
    <col min="8455" max="8455" width="10.33203125" style="70" customWidth="1"/>
    <col min="8456" max="8456" width="9.6640625" style="70" customWidth="1"/>
    <col min="8457" max="8457" width="10.44140625" style="70" customWidth="1"/>
    <col min="8458" max="8458" width="6.33203125" style="70" customWidth="1"/>
    <col min="8459" max="8459" width="13.33203125" style="70" customWidth="1"/>
    <col min="8460" max="8460" width="11.44140625" style="70" customWidth="1"/>
    <col min="8461" max="8461" width="20.44140625" style="70" customWidth="1"/>
    <col min="8462" max="8704" width="8.88671875" style="70"/>
    <col min="8705" max="8705" width="3.6640625" style="70" customWidth="1"/>
    <col min="8706" max="8706" width="8.88671875" style="70"/>
    <col min="8707" max="8707" width="25.33203125" style="70" customWidth="1"/>
    <col min="8708" max="8708" width="13.44140625" style="70" customWidth="1"/>
    <col min="8709" max="8709" width="2.5546875" style="70" customWidth="1"/>
    <col min="8710" max="8710" width="11.5546875" style="70" customWidth="1"/>
    <col min="8711" max="8711" width="10.33203125" style="70" customWidth="1"/>
    <col min="8712" max="8712" width="9.6640625" style="70" customWidth="1"/>
    <col min="8713" max="8713" width="10.44140625" style="70" customWidth="1"/>
    <col min="8714" max="8714" width="6.33203125" style="70" customWidth="1"/>
    <col min="8715" max="8715" width="13.33203125" style="70" customWidth="1"/>
    <col min="8716" max="8716" width="11.44140625" style="70" customWidth="1"/>
    <col min="8717" max="8717" width="20.44140625" style="70" customWidth="1"/>
    <col min="8718" max="8960" width="8.88671875" style="70"/>
    <col min="8961" max="8961" width="3.6640625" style="70" customWidth="1"/>
    <col min="8962" max="8962" width="8.88671875" style="70"/>
    <col min="8963" max="8963" width="25.33203125" style="70" customWidth="1"/>
    <col min="8964" max="8964" width="13.44140625" style="70" customWidth="1"/>
    <col min="8965" max="8965" width="2.5546875" style="70" customWidth="1"/>
    <col min="8966" max="8966" width="11.5546875" style="70" customWidth="1"/>
    <col min="8967" max="8967" width="10.33203125" style="70" customWidth="1"/>
    <col min="8968" max="8968" width="9.6640625" style="70" customWidth="1"/>
    <col min="8969" max="8969" width="10.44140625" style="70" customWidth="1"/>
    <col min="8970" max="8970" width="6.33203125" style="70" customWidth="1"/>
    <col min="8971" max="8971" width="13.33203125" style="70" customWidth="1"/>
    <col min="8972" max="8972" width="11.44140625" style="70" customWidth="1"/>
    <col min="8973" max="8973" width="20.44140625" style="70" customWidth="1"/>
    <col min="8974" max="9216" width="8.88671875" style="70"/>
    <col min="9217" max="9217" width="3.6640625" style="70" customWidth="1"/>
    <col min="9218" max="9218" width="8.88671875" style="70"/>
    <col min="9219" max="9219" width="25.33203125" style="70" customWidth="1"/>
    <col min="9220" max="9220" width="13.44140625" style="70" customWidth="1"/>
    <col min="9221" max="9221" width="2.5546875" style="70" customWidth="1"/>
    <col min="9222" max="9222" width="11.5546875" style="70" customWidth="1"/>
    <col min="9223" max="9223" width="10.33203125" style="70" customWidth="1"/>
    <col min="9224" max="9224" width="9.6640625" style="70" customWidth="1"/>
    <col min="9225" max="9225" width="10.44140625" style="70" customWidth="1"/>
    <col min="9226" max="9226" width="6.33203125" style="70" customWidth="1"/>
    <col min="9227" max="9227" width="13.33203125" style="70" customWidth="1"/>
    <col min="9228" max="9228" width="11.44140625" style="70" customWidth="1"/>
    <col min="9229" max="9229" width="20.44140625" style="70" customWidth="1"/>
    <col min="9230" max="9472" width="8.88671875" style="70"/>
    <col min="9473" max="9473" width="3.6640625" style="70" customWidth="1"/>
    <col min="9474" max="9474" width="8.88671875" style="70"/>
    <col min="9475" max="9475" width="25.33203125" style="70" customWidth="1"/>
    <col min="9476" max="9476" width="13.44140625" style="70" customWidth="1"/>
    <col min="9477" max="9477" width="2.5546875" style="70" customWidth="1"/>
    <col min="9478" max="9478" width="11.5546875" style="70" customWidth="1"/>
    <col min="9479" max="9479" width="10.33203125" style="70" customWidth="1"/>
    <col min="9480" max="9480" width="9.6640625" style="70" customWidth="1"/>
    <col min="9481" max="9481" width="10.44140625" style="70" customWidth="1"/>
    <col min="9482" max="9482" width="6.33203125" style="70" customWidth="1"/>
    <col min="9483" max="9483" width="13.33203125" style="70" customWidth="1"/>
    <col min="9484" max="9484" width="11.44140625" style="70" customWidth="1"/>
    <col min="9485" max="9485" width="20.44140625" style="70" customWidth="1"/>
    <col min="9486" max="9728" width="8.88671875" style="70"/>
    <col min="9729" max="9729" width="3.6640625" style="70" customWidth="1"/>
    <col min="9730" max="9730" width="8.88671875" style="70"/>
    <col min="9731" max="9731" width="25.33203125" style="70" customWidth="1"/>
    <col min="9732" max="9732" width="13.44140625" style="70" customWidth="1"/>
    <col min="9733" max="9733" width="2.5546875" style="70" customWidth="1"/>
    <col min="9734" max="9734" width="11.5546875" style="70" customWidth="1"/>
    <col min="9735" max="9735" width="10.33203125" style="70" customWidth="1"/>
    <col min="9736" max="9736" width="9.6640625" style="70" customWidth="1"/>
    <col min="9737" max="9737" width="10.44140625" style="70" customWidth="1"/>
    <col min="9738" max="9738" width="6.33203125" style="70" customWidth="1"/>
    <col min="9739" max="9739" width="13.33203125" style="70" customWidth="1"/>
    <col min="9740" max="9740" width="11.44140625" style="70" customWidth="1"/>
    <col min="9741" max="9741" width="20.44140625" style="70" customWidth="1"/>
    <col min="9742" max="9984" width="8.88671875" style="70"/>
    <col min="9985" max="9985" width="3.6640625" style="70" customWidth="1"/>
    <col min="9986" max="9986" width="8.88671875" style="70"/>
    <col min="9987" max="9987" width="25.33203125" style="70" customWidth="1"/>
    <col min="9988" max="9988" width="13.44140625" style="70" customWidth="1"/>
    <col min="9989" max="9989" width="2.5546875" style="70" customWidth="1"/>
    <col min="9990" max="9990" width="11.5546875" style="70" customWidth="1"/>
    <col min="9991" max="9991" width="10.33203125" style="70" customWidth="1"/>
    <col min="9992" max="9992" width="9.6640625" style="70" customWidth="1"/>
    <col min="9993" max="9993" width="10.44140625" style="70" customWidth="1"/>
    <col min="9994" max="9994" width="6.33203125" style="70" customWidth="1"/>
    <col min="9995" max="9995" width="13.33203125" style="70" customWidth="1"/>
    <col min="9996" max="9996" width="11.44140625" style="70" customWidth="1"/>
    <col min="9997" max="9997" width="20.44140625" style="70" customWidth="1"/>
    <col min="9998" max="10240" width="8.88671875" style="70"/>
    <col min="10241" max="10241" width="3.6640625" style="70" customWidth="1"/>
    <col min="10242" max="10242" width="8.88671875" style="70"/>
    <col min="10243" max="10243" width="25.33203125" style="70" customWidth="1"/>
    <col min="10244" max="10244" width="13.44140625" style="70" customWidth="1"/>
    <col min="10245" max="10245" width="2.5546875" style="70" customWidth="1"/>
    <col min="10246" max="10246" width="11.5546875" style="70" customWidth="1"/>
    <col min="10247" max="10247" width="10.33203125" style="70" customWidth="1"/>
    <col min="10248" max="10248" width="9.6640625" style="70" customWidth="1"/>
    <col min="10249" max="10249" width="10.44140625" style="70" customWidth="1"/>
    <col min="10250" max="10250" width="6.33203125" style="70" customWidth="1"/>
    <col min="10251" max="10251" width="13.33203125" style="70" customWidth="1"/>
    <col min="10252" max="10252" width="11.44140625" style="70" customWidth="1"/>
    <col min="10253" max="10253" width="20.44140625" style="70" customWidth="1"/>
    <col min="10254" max="10496" width="8.88671875" style="70"/>
    <col min="10497" max="10497" width="3.6640625" style="70" customWidth="1"/>
    <col min="10498" max="10498" width="8.88671875" style="70"/>
    <col min="10499" max="10499" width="25.33203125" style="70" customWidth="1"/>
    <col min="10500" max="10500" width="13.44140625" style="70" customWidth="1"/>
    <col min="10501" max="10501" width="2.5546875" style="70" customWidth="1"/>
    <col min="10502" max="10502" width="11.5546875" style="70" customWidth="1"/>
    <col min="10503" max="10503" width="10.33203125" style="70" customWidth="1"/>
    <col min="10504" max="10504" width="9.6640625" style="70" customWidth="1"/>
    <col min="10505" max="10505" width="10.44140625" style="70" customWidth="1"/>
    <col min="10506" max="10506" width="6.33203125" style="70" customWidth="1"/>
    <col min="10507" max="10507" width="13.33203125" style="70" customWidth="1"/>
    <col min="10508" max="10508" width="11.44140625" style="70" customWidth="1"/>
    <col min="10509" max="10509" width="20.44140625" style="70" customWidth="1"/>
    <col min="10510" max="10752" width="8.88671875" style="70"/>
    <col min="10753" max="10753" width="3.6640625" style="70" customWidth="1"/>
    <col min="10754" max="10754" width="8.88671875" style="70"/>
    <col min="10755" max="10755" width="25.33203125" style="70" customWidth="1"/>
    <col min="10756" max="10756" width="13.44140625" style="70" customWidth="1"/>
    <col min="10757" max="10757" width="2.5546875" style="70" customWidth="1"/>
    <col min="10758" max="10758" width="11.5546875" style="70" customWidth="1"/>
    <col min="10759" max="10759" width="10.33203125" style="70" customWidth="1"/>
    <col min="10760" max="10760" width="9.6640625" style="70" customWidth="1"/>
    <col min="10761" max="10761" width="10.44140625" style="70" customWidth="1"/>
    <col min="10762" max="10762" width="6.33203125" style="70" customWidth="1"/>
    <col min="10763" max="10763" width="13.33203125" style="70" customWidth="1"/>
    <col min="10764" max="10764" width="11.44140625" style="70" customWidth="1"/>
    <col min="10765" max="10765" width="20.44140625" style="70" customWidth="1"/>
    <col min="10766" max="11008" width="8.88671875" style="70"/>
    <col min="11009" max="11009" width="3.6640625" style="70" customWidth="1"/>
    <col min="11010" max="11010" width="8.88671875" style="70"/>
    <col min="11011" max="11011" width="25.33203125" style="70" customWidth="1"/>
    <col min="11012" max="11012" width="13.44140625" style="70" customWidth="1"/>
    <col min="11013" max="11013" width="2.5546875" style="70" customWidth="1"/>
    <col min="11014" max="11014" width="11.5546875" style="70" customWidth="1"/>
    <col min="11015" max="11015" width="10.33203125" style="70" customWidth="1"/>
    <col min="11016" max="11016" width="9.6640625" style="70" customWidth="1"/>
    <col min="11017" max="11017" width="10.44140625" style="70" customWidth="1"/>
    <col min="11018" max="11018" width="6.33203125" style="70" customWidth="1"/>
    <col min="11019" max="11019" width="13.33203125" style="70" customWidth="1"/>
    <col min="11020" max="11020" width="11.44140625" style="70" customWidth="1"/>
    <col min="11021" max="11021" width="20.44140625" style="70" customWidth="1"/>
    <col min="11022" max="11264" width="8.88671875" style="70"/>
    <col min="11265" max="11265" width="3.6640625" style="70" customWidth="1"/>
    <col min="11266" max="11266" width="8.88671875" style="70"/>
    <col min="11267" max="11267" width="25.33203125" style="70" customWidth="1"/>
    <col min="11268" max="11268" width="13.44140625" style="70" customWidth="1"/>
    <col min="11269" max="11269" width="2.5546875" style="70" customWidth="1"/>
    <col min="11270" max="11270" width="11.5546875" style="70" customWidth="1"/>
    <col min="11271" max="11271" width="10.33203125" style="70" customWidth="1"/>
    <col min="11272" max="11272" width="9.6640625" style="70" customWidth="1"/>
    <col min="11273" max="11273" width="10.44140625" style="70" customWidth="1"/>
    <col min="11274" max="11274" width="6.33203125" style="70" customWidth="1"/>
    <col min="11275" max="11275" width="13.33203125" style="70" customWidth="1"/>
    <col min="11276" max="11276" width="11.44140625" style="70" customWidth="1"/>
    <col min="11277" max="11277" width="20.44140625" style="70" customWidth="1"/>
    <col min="11278" max="11520" width="8.88671875" style="70"/>
    <col min="11521" max="11521" width="3.6640625" style="70" customWidth="1"/>
    <col min="11522" max="11522" width="8.88671875" style="70"/>
    <col min="11523" max="11523" width="25.33203125" style="70" customWidth="1"/>
    <col min="11524" max="11524" width="13.44140625" style="70" customWidth="1"/>
    <col min="11525" max="11525" width="2.5546875" style="70" customWidth="1"/>
    <col min="11526" max="11526" width="11.5546875" style="70" customWidth="1"/>
    <col min="11527" max="11527" width="10.33203125" style="70" customWidth="1"/>
    <col min="11528" max="11528" width="9.6640625" style="70" customWidth="1"/>
    <col min="11529" max="11529" width="10.44140625" style="70" customWidth="1"/>
    <col min="11530" max="11530" width="6.33203125" style="70" customWidth="1"/>
    <col min="11531" max="11531" width="13.33203125" style="70" customWidth="1"/>
    <col min="11532" max="11532" width="11.44140625" style="70" customWidth="1"/>
    <col min="11533" max="11533" width="20.44140625" style="70" customWidth="1"/>
    <col min="11534" max="11776" width="8.88671875" style="70"/>
    <col min="11777" max="11777" width="3.6640625" style="70" customWidth="1"/>
    <col min="11778" max="11778" width="8.88671875" style="70"/>
    <col min="11779" max="11779" width="25.33203125" style="70" customWidth="1"/>
    <col min="11780" max="11780" width="13.44140625" style="70" customWidth="1"/>
    <col min="11781" max="11781" width="2.5546875" style="70" customWidth="1"/>
    <col min="11782" max="11782" width="11.5546875" style="70" customWidth="1"/>
    <col min="11783" max="11783" width="10.33203125" style="70" customWidth="1"/>
    <col min="11784" max="11784" width="9.6640625" style="70" customWidth="1"/>
    <col min="11785" max="11785" width="10.44140625" style="70" customWidth="1"/>
    <col min="11786" max="11786" width="6.33203125" style="70" customWidth="1"/>
    <col min="11787" max="11787" width="13.33203125" style="70" customWidth="1"/>
    <col min="11788" max="11788" width="11.44140625" style="70" customWidth="1"/>
    <col min="11789" max="11789" width="20.44140625" style="70" customWidth="1"/>
    <col min="11790" max="12032" width="8.88671875" style="70"/>
    <col min="12033" max="12033" width="3.6640625" style="70" customWidth="1"/>
    <col min="12034" max="12034" width="8.88671875" style="70"/>
    <col min="12035" max="12035" width="25.33203125" style="70" customWidth="1"/>
    <col min="12036" max="12036" width="13.44140625" style="70" customWidth="1"/>
    <col min="12037" max="12037" width="2.5546875" style="70" customWidth="1"/>
    <col min="12038" max="12038" width="11.5546875" style="70" customWidth="1"/>
    <col min="12039" max="12039" width="10.33203125" style="70" customWidth="1"/>
    <col min="12040" max="12040" width="9.6640625" style="70" customWidth="1"/>
    <col min="12041" max="12041" width="10.44140625" style="70" customWidth="1"/>
    <col min="12042" max="12042" width="6.33203125" style="70" customWidth="1"/>
    <col min="12043" max="12043" width="13.33203125" style="70" customWidth="1"/>
    <col min="12044" max="12044" width="11.44140625" style="70" customWidth="1"/>
    <col min="12045" max="12045" width="20.44140625" style="70" customWidth="1"/>
    <col min="12046" max="12288" width="8.88671875" style="70"/>
    <col min="12289" max="12289" width="3.6640625" style="70" customWidth="1"/>
    <col min="12290" max="12290" width="8.88671875" style="70"/>
    <col min="12291" max="12291" width="25.33203125" style="70" customWidth="1"/>
    <col min="12292" max="12292" width="13.44140625" style="70" customWidth="1"/>
    <col min="12293" max="12293" width="2.5546875" style="70" customWidth="1"/>
    <col min="12294" max="12294" width="11.5546875" style="70" customWidth="1"/>
    <col min="12295" max="12295" width="10.33203125" style="70" customWidth="1"/>
    <col min="12296" max="12296" width="9.6640625" style="70" customWidth="1"/>
    <col min="12297" max="12297" width="10.44140625" style="70" customWidth="1"/>
    <col min="12298" max="12298" width="6.33203125" style="70" customWidth="1"/>
    <col min="12299" max="12299" width="13.33203125" style="70" customWidth="1"/>
    <col min="12300" max="12300" width="11.44140625" style="70" customWidth="1"/>
    <col min="12301" max="12301" width="20.44140625" style="70" customWidth="1"/>
    <col min="12302" max="12544" width="8.88671875" style="70"/>
    <col min="12545" max="12545" width="3.6640625" style="70" customWidth="1"/>
    <col min="12546" max="12546" width="8.88671875" style="70"/>
    <col min="12547" max="12547" width="25.33203125" style="70" customWidth="1"/>
    <col min="12548" max="12548" width="13.44140625" style="70" customWidth="1"/>
    <col min="12549" max="12549" width="2.5546875" style="70" customWidth="1"/>
    <col min="12550" max="12550" width="11.5546875" style="70" customWidth="1"/>
    <col min="12551" max="12551" width="10.33203125" style="70" customWidth="1"/>
    <col min="12552" max="12552" width="9.6640625" style="70" customWidth="1"/>
    <col min="12553" max="12553" width="10.44140625" style="70" customWidth="1"/>
    <col min="12554" max="12554" width="6.33203125" style="70" customWidth="1"/>
    <col min="12555" max="12555" width="13.33203125" style="70" customWidth="1"/>
    <col min="12556" max="12556" width="11.44140625" style="70" customWidth="1"/>
    <col min="12557" max="12557" width="20.44140625" style="70" customWidth="1"/>
    <col min="12558" max="12800" width="8.88671875" style="70"/>
    <col min="12801" max="12801" width="3.6640625" style="70" customWidth="1"/>
    <col min="12802" max="12802" width="8.88671875" style="70"/>
    <col min="12803" max="12803" width="25.33203125" style="70" customWidth="1"/>
    <col min="12804" max="12804" width="13.44140625" style="70" customWidth="1"/>
    <col min="12805" max="12805" width="2.5546875" style="70" customWidth="1"/>
    <col min="12806" max="12806" width="11.5546875" style="70" customWidth="1"/>
    <col min="12807" max="12807" width="10.33203125" style="70" customWidth="1"/>
    <col min="12808" max="12808" width="9.6640625" style="70" customWidth="1"/>
    <col min="12809" max="12809" width="10.44140625" style="70" customWidth="1"/>
    <col min="12810" max="12810" width="6.33203125" style="70" customWidth="1"/>
    <col min="12811" max="12811" width="13.33203125" style="70" customWidth="1"/>
    <col min="12812" max="12812" width="11.44140625" style="70" customWidth="1"/>
    <col min="12813" max="12813" width="20.44140625" style="70" customWidth="1"/>
    <col min="12814" max="13056" width="8.88671875" style="70"/>
    <col min="13057" max="13057" width="3.6640625" style="70" customWidth="1"/>
    <col min="13058" max="13058" width="8.88671875" style="70"/>
    <col min="13059" max="13059" width="25.33203125" style="70" customWidth="1"/>
    <col min="13060" max="13060" width="13.44140625" style="70" customWidth="1"/>
    <col min="13061" max="13061" width="2.5546875" style="70" customWidth="1"/>
    <col min="13062" max="13062" width="11.5546875" style="70" customWidth="1"/>
    <col min="13063" max="13063" width="10.33203125" style="70" customWidth="1"/>
    <col min="13064" max="13064" width="9.6640625" style="70" customWidth="1"/>
    <col min="13065" max="13065" width="10.44140625" style="70" customWidth="1"/>
    <col min="13066" max="13066" width="6.33203125" style="70" customWidth="1"/>
    <col min="13067" max="13067" width="13.33203125" style="70" customWidth="1"/>
    <col min="13068" max="13068" width="11.44140625" style="70" customWidth="1"/>
    <col min="13069" max="13069" width="20.44140625" style="70" customWidth="1"/>
    <col min="13070" max="13312" width="8.88671875" style="70"/>
    <col min="13313" max="13313" width="3.6640625" style="70" customWidth="1"/>
    <col min="13314" max="13314" width="8.88671875" style="70"/>
    <col min="13315" max="13315" width="25.33203125" style="70" customWidth="1"/>
    <col min="13316" max="13316" width="13.44140625" style="70" customWidth="1"/>
    <col min="13317" max="13317" width="2.5546875" style="70" customWidth="1"/>
    <col min="13318" max="13318" width="11.5546875" style="70" customWidth="1"/>
    <col min="13319" max="13319" width="10.33203125" style="70" customWidth="1"/>
    <col min="13320" max="13320" width="9.6640625" style="70" customWidth="1"/>
    <col min="13321" max="13321" width="10.44140625" style="70" customWidth="1"/>
    <col min="13322" max="13322" width="6.33203125" style="70" customWidth="1"/>
    <col min="13323" max="13323" width="13.33203125" style="70" customWidth="1"/>
    <col min="13324" max="13324" width="11.44140625" style="70" customWidth="1"/>
    <col min="13325" max="13325" width="20.44140625" style="70" customWidth="1"/>
    <col min="13326" max="13568" width="8.88671875" style="70"/>
    <col min="13569" max="13569" width="3.6640625" style="70" customWidth="1"/>
    <col min="13570" max="13570" width="8.88671875" style="70"/>
    <col min="13571" max="13571" width="25.33203125" style="70" customWidth="1"/>
    <col min="13572" max="13572" width="13.44140625" style="70" customWidth="1"/>
    <col min="13573" max="13573" width="2.5546875" style="70" customWidth="1"/>
    <col min="13574" max="13574" width="11.5546875" style="70" customWidth="1"/>
    <col min="13575" max="13575" width="10.33203125" style="70" customWidth="1"/>
    <col min="13576" max="13576" width="9.6640625" style="70" customWidth="1"/>
    <col min="13577" max="13577" width="10.44140625" style="70" customWidth="1"/>
    <col min="13578" max="13578" width="6.33203125" style="70" customWidth="1"/>
    <col min="13579" max="13579" width="13.33203125" style="70" customWidth="1"/>
    <col min="13580" max="13580" width="11.44140625" style="70" customWidth="1"/>
    <col min="13581" max="13581" width="20.44140625" style="70" customWidth="1"/>
    <col min="13582" max="13824" width="8.88671875" style="70"/>
    <col min="13825" max="13825" width="3.6640625" style="70" customWidth="1"/>
    <col min="13826" max="13826" width="8.88671875" style="70"/>
    <col min="13827" max="13827" width="25.33203125" style="70" customWidth="1"/>
    <col min="13828" max="13828" width="13.44140625" style="70" customWidth="1"/>
    <col min="13829" max="13829" width="2.5546875" style="70" customWidth="1"/>
    <col min="13830" max="13830" width="11.5546875" style="70" customWidth="1"/>
    <col min="13831" max="13831" width="10.33203125" style="70" customWidth="1"/>
    <col min="13832" max="13832" width="9.6640625" style="70" customWidth="1"/>
    <col min="13833" max="13833" width="10.44140625" style="70" customWidth="1"/>
    <col min="13834" max="13834" width="6.33203125" style="70" customWidth="1"/>
    <col min="13835" max="13835" width="13.33203125" style="70" customWidth="1"/>
    <col min="13836" max="13836" width="11.44140625" style="70" customWidth="1"/>
    <col min="13837" max="13837" width="20.44140625" style="70" customWidth="1"/>
    <col min="13838" max="14080" width="8.88671875" style="70"/>
    <col min="14081" max="14081" width="3.6640625" style="70" customWidth="1"/>
    <col min="14082" max="14082" width="8.88671875" style="70"/>
    <col min="14083" max="14083" width="25.33203125" style="70" customWidth="1"/>
    <col min="14084" max="14084" width="13.44140625" style="70" customWidth="1"/>
    <col min="14085" max="14085" width="2.5546875" style="70" customWidth="1"/>
    <col min="14086" max="14086" width="11.5546875" style="70" customWidth="1"/>
    <col min="14087" max="14087" width="10.33203125" style="70" customWidth="1"/>
    <col min="14088" max="14088" width="9.6640625" style="70" customWidth="1"/>
    <col min="14089" max="14089" width="10.44140625" style="70" customWidth="1"/>
    <col min="14090" max="14090" width="6.33203125" style="70" customWidth="1"/>
    <col min="14091" max="14091" width="13.33203125" style="70" customWidth="1"/>
    <col min="14092" max="14092" width="11.44140625" style="70" customWidth="1"/>
    <col min="14093" max="14093" width="20.44140625" style="70" customWidth="1"/>
    <col min="14094" max="14336" width="8.88671875" style="70"/>
    <col min="14337" max="14337" width="3.6640625" style="70" customWidth="1"/>
    <col min="14338" max="14338" width="8.88671875" style="70"/>
    <col min="14339" max="14339" width="25.33203125" style="70" customWidth="1"/>
    <col min="14340" max="14340" width="13.44140625" style="70" customWidth="1"/>
    <col min="14341" max="14341" width="2.5546875" style="70" customWidth="1"/>
    <col min="14342" max="14342" width="11.5546875" style="70" customWidth="1"/>
    <col min="14343" max="14343" width="10.33203125" style="70" customWidth="1"/>
    <col min="14344" max="14344" width="9.6640625" style="70" customWidth="1"/>
    <col min="14345" max="14345" width="10.44140625" style="70" customWidth="1"/>
    <col min="14346" max="14346" width="6.33203125" style="70" customWidth="1"/>
    <col min="14347" max="14347" width="13.33203125" style="70" customWidth="1"/>
    <col min="14348" max="14348" width="11.44140625" style="70" customWidth="1"/>
    <col min="14349" max="14349" width="20.44140625" style="70" customWidth="1"/>
    <col min="14350" max="14592" width="8.88671875" style="70"/>
    <col min="14593" max="14593" width="3.6640625" style="70" customWidth="1"/>
    <col min="14594" max="14594" width="8.88671875" style="70"/>
    <col min="14595" max="14595" width="25.33203125" style="70" customWidth="1"/>
    <col min="14596" max="14596" width="13.44140625" style="70" customWidth="1"/>
    <col min="14597" max="14597" width="2.5546875" style="70" customWidth="1"/>
    <col min="14598" max="14598" width="11.5546875" style="70" customWidth="1"/>
    <col min="14599" max="14599" width="10.33203125" style="70" customWidth="1"/>
    <col min="14600" max="14600" width="9.6640625" style="70" customWidth="1"/>
    <col min="14601" max="14601" width="10.44140625" style="70" customWidth="1"/>
    <col min="14602" max="14602" width="6.33203125" style="70" customWidth="1"/>
    <col min="14603" max="14603" width="13.33203125" style="70" customWidth="1"/>
    <col min="14604" max="14604" width="11.44140625" style="70" customWidth="1"/>
    <col min="14605" max="14605" width="20.44140625" style="70" customWidth="1"/>
    <col min="14606" max="14848" width="8.88671875" style="70"/>
    <col min="14849" max="14849" width="3.6640625" style="70" customWidth="1"/>
    <col min="14850" max="14850" width="8.88671875" style="70"/>
    <col min="14851" max="14851" width="25.33203125" style="70" customWidth="1"/>
    <col min="14852" max="14852" width="13.44140625" style="70" customWidth="1"/>
    <col min="14853" max="14853" width="2.5546875" style="70" customWidth="1"/>
    <col min="14854" max="14854" width="11.5546875" style="70" customWidth="1"/>
    <col min="14855" max="14855" width="10.33203125" style="70" customWidth="1"/>
    <col min="14856" max="14856" width="9.6640625" style="70" customWidth="1"/>
    <col min="14857" max="14857" width="10.44140625" style="70" customWidth="1"/>
    <col min="14858" max="14858" width="6.33203125" style="70" customWidth="1"/>
    <col min="14859" max="14859" width="13.33203125" style="70" customWidth="1"/>
    <col min="14860" max="14860" width="11.44140625" style="70" customWidth="1"/>
    <col min="14861" max="14861" width="20.44140625" style="70" customWidth="1"/>
    <col min="14862" max="15104" width="8.88671875" style="70"/>
    <col min="15105" max="15105" width="3.6640625" style="70" customWidth="1"/>
    <col min="15106" max="15106" width="8.88671875" style="70"/>
    <col min="15107" max="15107" width="25.33203125" style="70" customWidth="1"/>
    <col min="15108" max="15108" width="13.44140625" style="70" customWidth="1"/>
    <col min="15109" max="15109" width="2.5546875" style="70" customWidth="1"/>
    <col min="15110" max="15110" width="11.5546875" style="70" customWidth="1"/>
    <col min="15111" max="15111" width="10.33203125" style="70" customWidth="1"/>
    <col min="15112" max="15112" width="9.6640625" style="70" customWidth="1"/>
    <col min="15113" max="15113" width="10.44140625" style="70" customWidth="1"/>
    <col min="15114" max="15114" width="6.33203125" style="70" customWidth="1"/>
    <col min="15115" max="15115" width="13.33203125" style="70" customWidth="1"/>
    <col min="15116" max="15116" width="11.44140625" style="70" customWidth="1"/>
    <col min="15117" max="15117" width="20.44140625" style="70" customWidth="1"/>
    <col min="15118" max="15360" width="8.88671875" style="70"/>
    <col min="15361" max="15361" width="3.6640625" style="70" customWidth="1"/>
    <col min="15362" max="15362" width="8.88671875" style="70"/>
    <col min="15363" max="15363" width="25.33203125" style="70" customWidth="1"/>
    <col min="15364" max="15364" width="13.44140625" style="70" customWidth="1"/>
    <col min="15365" max="15365" width="2.5546875" style="70" customWidth="1"/>
    <col min="15366" max="15366" width="11.5546875" style="70" customWidth="1"/>
    <col min="15367" max="15367" width="10.33203125" style="70" customWidth="1"/>
    <col min="15368" max="15368" width="9.6640625" style="70" customWidth="1"/>
    <col min="15369" max="15369" width="10.44140625" style="70" customWidth="1"/>
    <col min="15370" max="15370" width="6.33203125" style="70" customWidth="1"/>
    <col min="15371" max="15371" width="13.33203125" style="70" customWidth="1"/>
    <col min="15372" max="15372" width="11.44140625" style="70" customWidth="1"/>
    <col min="15373" max="15373" width="20.44140625" style="70" customWidth="1"/>
    <col min="15374" max="15616" width="8.88671875" style="70"/>
    <col min="15617" max="15617" width="3.6640625" style="70" customWidth="1"/>
    <col min="15618" max="15618" width="8.88671875" style="70"/>
    <col min="15619" max="15619" width="25.33203125" style="70" customWidth="1"/>
    <col min="15620" max="15620" width="13.44140625" style="70" customWidth="1"/>
    <col min="15621" max="15621" width="2.5546875" style="70" customWidth="1"/>
    <col min="15622" max="15622" width="11.5546875" style="70" customWidth="1"/>
    <col min="15623" max="15623" width="10.33203125" style="70" customWidth="1"/>
    <col min="15624" max="15624" width="9.6640625" style="70" customWidth="1"/>
    <col min="15625" max="15625" width="10.44140625" style="70" customWidth="1"/>
    <col min="15626" max="15626" width="6.33203125" style="70" customWidth="1"/>
    <col min="15627" max="15627" width="13.33203125" style="70" customWidth="1"/>
    <col min="15628" max="15628" width="11.44140625" style="70" customWidth="1"/>
    <col min="15629" max="15629" width="20.44140625" style="70" customWidth="1"/>
    <col min="15630" max="15872" width="8.88671875" style="70"/>
    <col min="15873" max="15873" width="3.6640625" style="70" customWidth="1"/>
    <col min="15874" max="15874" width="8.88671875" style="70"/>
    <col min="15875" max="15875" width="25.33203125" style="70" customWidth="1"/>
    <col min="15876" max="15876" width="13.44140625" style="70" customWidth="1"/>
    <col min="15877" max="15877" width="2.5546875" style="70" customWidth="1"/>
    <col min="15878" max="15878" width="11.5546875" style="70" customWidth="1"/>
    <col min="15879" max="15879" width="10.33203125" style="70" customWidth="1"/>
    <col min="15880" max="15880" width="9.6640625" style="70" customWidth="1"/>
    <col min="15881" max="15881" width="10.44140625" style="70" customWidth="1"/>
    <col min="15882" max="15882" width="6.33203125" style="70" customWidth="1"/>
    <col min="15883" max="15883" width="13.33203125" style="70" customWidth="1"/>
    <col min="15884" max="15884" width="11.44140625" style="70" customWidth="1"/>
    <col min="15885" max="15885" width="20.44140625" style="70" customWidth="1"/>
    <col min="15886" max="16128" width="8.88671875" style="70"/>
    <col min="16129" max="16129" width="3.6640625" style="70" customWidth="1"/>
    <col min="16130" max="16130" width="8.88671875" style="70"/>
    <col min="16131" max="16131" width="25.33203125" style="70" customWidth="1"/>
    <col min="16132" max="16132" width="13.44140625" style="70" customWidth="1"/>
    <col min="16133" max="16133" width="2.5546875" style="70" customWidth="1"/>
    <col min="16134" max="16134" width="11.5546875" style="70" customWidth="1"/>
    <col min="16135" max="16135" width="10.33203125" style="70" customWidth="1"/>
    <col min="16136" max="16136" width="9.6640625" style="70" customWidth="1"/>
    <col min="16137" max="16137" width="10.44140625" style="70" customWidth="1"/>
    <col min="16138" max="16138" width="6.33203125" style="70" customWidth="1"/>
    <col min="16139" max="16139" width="13.33203125" style="70" customWidth="1"/>
    <col min="16140" max="16140" width="11.44140625" style="70" customWidth="1"/>
    <col min="16141" max="16141" width="20.44140625" style="70" customWidth="1"/>
    <col min="16142" max="16384" width="8.88671875" style="70"/>
  </cols>
  <sheetData>
    <row r="1" spans="1:15" ht="22.8" x14ac:dyDescent="0.4">
      <c r="A1" s="1" t="s">
        <v>229</v>
      </c>
    </row>
    <row r="2" spans="1:15" ht="7.5" customHeight="1" x14ac:dyDescent="0.4">
      <c r="A2" s="1"/>
    </row>
    <row r="3" spans="1:15" x14ac:dyDescent="0.3">
      <c r="B3" s="4" t="s">
        <v>0</v>
      </c>
    </row>
    <row r="4" spans="1:15" ht="67.2" customHeight="1" thickBot="1" x14ac:dyDescent="0.35">
      <c r="A4" s="5" t="s">
        <v>1</v>
      </c>
      <c r="B4" s="6" t="s">
        <v>2</v>
      </c>
      <c r="C4" s="7" t="s">
        <v>3</v>
      </c>
      <c r="D4" s="7" t="s">
        <v>4</v>
      </c>
      <c r="E4" s="7"/>
      <c r="F4" s="8" t="s">
        <v>137</v>
      </c>
      <c r="G4" s="8" t="s">
        <v>230</v>
      </c>
      <c r="H4" s="9" t="s">
        <v>139</v>
      </c>
      <c r="I4" s="10" t="s">
        <v>231</v>
      </c>
      <c r="J4" s="5" t="s">
        <v>5</v>
      </c>
      <c r="K4" s="9" t="s">
        <v>141</v>
      </c>
      <c r="L4" s="9" t="s">
        <v>142</v>
      </c>
      <c r="M4" s="7" t="s">
        <v>6</v>
      </c>
    </row>
    <row r="5" spans="1:15" ht="55.2" customHeight="1" x14ac:dyDescent="0.3">
      <c r="A5" s="92">
        <v>100</v>
      </c>
      <c r="B5" s="73" t="s">
        <v>7</v>
      </c>
      <c r="C5" s="37"/>
      <c r="D5" s="37"/>
      <c r="E5" s="37"/>
      <c r="F5" s="110"/>
      <c r="G5" s="110"/>
      <c r="H5" s="111"/>
      <c r="I5" s="112"/>
      <c r="J5" s="108"/>
      <c r="K5" s="111"/>
      <c r="L5" s="111"/>
      <c r="M5" s="109" t="s">
        <v>273</v>
      </c>
    </row>
    <row r="6" spans="1:15" s="125" customFormat="1" ht="14.4" customHeight="1" x14ac:dyDescent="0.3">
      <c r="A6" s="122"/>
      <c r="B6" s="123"/>
      <c r="C6" s="113"/>
      <c r="D6" s="113"/>
      <c r="E6" s="113"/>
      <c r="F6" s="126"/>
      <c r="G6" s="126"/>
      <c r="H6" s="124"/>
      <c r="I6" s="127"/>
      <c r="J6" s="122"/>
      <c r="K6" s="124"/>
      <c r="L6" s="124"/>
      <c r="M6" s="113"/>
    </row>
    <row r="7" spans="1:15" ht="14.4" customHeight="1" x14ac:dyDescent="0.3">
      <c r="A7" s="108">
        <v>102</v>
      </c>
      <c r="B7" s="109" t="s">
        <v>31</v>
      </c>
      <c r="C7" s="37"/>
      <c r="D7" s="37"/>
      <c r="E7" s="37"/>
      <c r="F7" s="110"/>
      <c r="G7" s="110"/>
      <c r="H7" s="111"/>
      <c r="I7" s="112"/>
      <c r="J7" s="108"/>
      <c r="K7" s="111"/>
      <c r="L7" s="111"/>
      <c r="M7" s="37"/>
    </row>
    <row r="8" spans="1:15" s="125" customFormat="1" ht="14.4" customHeight="1" x14ac:dyDescent="0.3">
      <c r="A8" s="122"/>
      <c r="B8" s="138" t="s">
        <v>49</v>
      </c>
      <c r="C8" s="138"/>
      <c r="D8" s="113"/>
      <c r="E8" s="113"/>
      <c r="F8" s="126"/>
      <c r="G8" s="126"/>
      <c r="H8" s="124"/>
      <c r="I8" s="127"/>
      <c r="J8" s="122"/>
      <c r="K8" s="124"/>
      <c r="L8" s="124"/>
      <c r="M8" s="113"/>
    </row>
    <row r="9" spans="1:15" s="125" customFormat="1" ht="42" customHeight="1" x14ac:dyDescent="0.3">
      <c r="A9" s="122"/>
      <c r="B9" s="123"/>
      <c r="C9" s="123" t="s">
        <v>271</v>
      </c>
      <c r="D9" s="113"/>
      <c r="E9" s="113"/>
      <c r="F9" s="126"/>
      <c r="G9" s="126"/>
      <c r="H9" s="124"/>
      <c r="I9" s="120">
        <v>150000</v>
      </c>
      <c r="J9" s="122"/>
      <c r="K9" s="124"/>
      <c r="L9" s="124"/>
      <c r="M9" s="113" t="s">
        <v>270</v>
      </c>
    </row>
    <row r="10" spans="1:15" s="125" customFormat="1" ht="52.8" customHeight="1" x14ac:dyDescent="0.3">
      <c r="A10" s="122"/>
      <c r="B10" s="123"/>
      <c r="C10" s="113"/>
      <c r="D10" s="113"/>
      <c r="E10" s="113"/>
      <c r="F10" s="126"/>
      <c r="G10" s="126"/>
      <c r="H10" s="124"/>
      <c r="I10" s="127"/>
      <c r="J10" s="122"/>
      <c r="K10" s="124"/>
      <c r="L10" s="124"/>
      <c r="M10" s="123" t="s">
        <v>274</v>
      </c>
    </row>
    <row r="11" spans="1:15" s="125" customFormat="1" ht="14.4" customHeight="1" x14ac:dyDescent="0.3">
      <c r="A11" s="122"/>
      <c r="B11" s="123"/>
      <c r="C11" s="113"/>
      <c r="D11" s="113"/>
      <c r="E11" s="113"/>
      <c r="F11" s="126"/>
      <c r="G11" s="126"/>
      <c r="H11" s="124"/>
      <c r="I11" s="127"/>
      <c r="J11" s="122"/>
      <c r="K11" s="124"/>
      <c r="L11" s="124"/>
      <c r="M11" s="113"/>
    </row>
    <row r="12" spans="1:15" ht="14.4" customHeight="1" x14ac:dyDescent="0.3">
      <c r="A12" s="108">
        <v>103</v>
      </c>
      <c r="B12" s="128" t="s">
        <v>253</v>
      </c>
      <c r="C12" s="37"/>
      <c r="D12" s="37"/>
      <c r="E12" s="37"/>
      <c r="F12" s="110"/>
      <c r="G12" s="110"/>
      <c r="H12" s="111"/>
      <c r="I12" s="112"/>
      <c r="J12" s="108"/>
      <c r="K12" s="111"/>
      <c r="L12" s="111"/>
      <c r="M12" s="37"/>
    </row>
    <row r="13" spans="1:15" s="125" customFormat="1" ht="14.4" customHeight="1" x14ac:dyDescent="0.3">
      <c r="A13" s="122"/>
      <c r="B13" s="138" t="s">
        <v>49</v>
      </c>
      <c r="C13" s="138"/>
      <c r="D13" s="113"/>
      <c r="E13" s="113"/>
      <c r="F13" s="126"/>
      <c r="G13" s="126"/>
      <c r="H13" s="124"/>
      <c r="I13" s="127"/>
      <c r="J13" s="122"/>
      <c r="K13" s="124"/>
      <c r="L13" s="124"/>
      <c r="M13" s="113"/>
    </row>
    <row r="14" spans="1:15" s="125" customFormat="1" ht="29.4" customHeight="1" x14ac:dyDescent="0.3">
      <c r="A14" s="122"/>
      <c r="B14" s="123"/>
      <c r="C14" s="123" t="s">
        <v>256</v>
      </c>
      <c r="D14" s="113" t="s">
        <v>254</v>
      </c>
      <c r="E14" s="113"/>
      <c r="F14" s="118">
        <v>527710</v>
      </c>
      <c r="G14" s="118">
        <v>0</v>
      </c>
      <c r="H14" s="119">
        <v>527710</v>
      </c>
      <c r="I14" s="120">
        <v>0</v>
      </c>
      <c r="J14" s="121"/>
      <c r="K14" s="119"/>
      <c r="L14" s="119"/>
      <c r="M14" s="113" t="s">
        <v>255</v>
      </c>
    </row>
    <row r="15" spans="1:15" s="125" customFormat="1" ht="31.2" customHeight="1" x14ac:dyDescent="0.3">
      <c r="A15" s="122"/>
      <c r="B15" s="123"/>
      <c r="C15" s="113" t="s">
        <v>86</v>
      </c>
      <c r="D15" s="113" t="s">
        <v>37</v>
      </c>
      <c r="E15" s="113"/>
      <c r="F15" s="118">
        <v>657760</v>
      </c>
      <c r="G15" s="118">
        <v>312268</v>
      </c>
      <c r="H15" s="119">
        <v>312268</v>
      </c>
      <c r="I15" s="120">
        <v>0</v>
      </c>
      <c r="J15" s="121"/>
      <c r="K15" s="119"/>
      <c r="L15" s="129">
        <f>H15-F15</f>
        <v>-345492</v>
      </c>
      <c r="M15" s="139" t="s">
        <v>257</v>
      </c>
      <c r="N15" s="139"/>
      <c r="O15" s="139"/>
    </row>
    <row r="16" spans="1:15" s="125" customFormat="1" ht="25.8" customHeight="1" x14ac:dyDescent="0.3">
      <c r="A16" s="122"/>
      <c r="B16" s="123"/>
      <c r="C16" s="123" t="s">
        <v>194</v>
      </c>
      <c r="D16" s="113" t="s">
        <v>38</v>
      </c>
      <c r="E16" s="113"/>
      <c r="F16" s="118">
        <v>1043960</v>
      </c>
      <c r="G16" s="118">
        <v>0</v>
      </c>
      <c r="H16" s="119">
        <v>0</v>
      </c>
      <c r="I16" s="120">
        <v>0</v>
      </c>
      <c r="J16" s="121"/>
      <c r="K16" s="119"/>
      <c r="L16" s="129">
        <f>H16-F16</f>
        <v>-1043960</v>
      </c>
      <c r="M16" s="113" t="s">
        <v>268</v>
      </c>
    </row>
    <row r="17" spans="1:16" s="125" customFormat="1" ht="14.4" customHeight="1" x14ac:dyDescent="0.3">
      <c r="A17" s="122"/>
      <c r="B17" s="123"/>
      <c r="C17" s="113" t="s">
        <v>258</v>
      </c>
      <c r="D17" s="113" t="s">
        <v>259</v>
      </c>
      <c r="E17" s="113"/>
      <c r="F17" s="118"/>
      <c r="G17" s="118"/>
      <c r="H17" s="119"/>
      <c r="I17" s="120">
        <v>422000</v>
      </c>
      <c r="J17" s="121"/>
      <c r="K17" s="119"/>
      <c r="L17" s="119"/>
      <c r="M17" s="113" t="s">
        <v>269</v>
      </c>
    </row>
    <row r="18" spans="1:16" s="125" customFormat="1" ht="14.4" customHeight="1" x14ac:dyDescent="0.3">
      <c r="A18" s="122"/>
      <c r="B18" s="123"/>
      <c r="C18" s="113"/>
      <c r="D18" s="113"/>
      <c r="E18" s="113"/>
      <c r="F18" s="118"/>
      <c r="G18" s="118"/>
      <c r="H18" s="119"/>
      <c r="I18" s="120"/>
      <c r="J18" s="121"/>
      <c r="K18" s="119"/>
      <c r="L18" s="119"/>
      <c r="M18" s="113" t="s">
        <v>275</v>
      </c>
    </row>
    <row r="19" spans="1:16" s="125" customFormat="1" ht="14.4" customHeight="1" x14ac:dyDescent="0.3">
      <c r="A19" s="122"/>
      <c r="B19" s="123"/>
      <c r="C19" s="113"/>
      <c r="D19" s="113"/>
      <c r="E19" s="113"/>
      <c r="F19" s="118"/>
      <c r="G19" s="118"/>
      <c r="H19" s="119"/>
      <c r="I19" s="120"/>
      <c r="J19" s="121"/>
      <c r="K19" s="119"/>
      <c r="L19" s="119"/>
      <c r="M19" s="113"/>
    </row>
    <row r="20" spans="1:16" ht="14.4" customHeight="1" x14ac:dyDescent="0.3">
      <c r="A20" s="108">
        <v>104</v>
      </c>
      <c r="B20" s="37" t="s">
        <v>52</v>
      </c>
      <c r="D20" s="37"/>
      <c r="E20" s="37"/>
      <c r="F20" s="110"/>
      <c r="G20" s="110"/>
      <c r="H20" s="111"/>
      <c r="I20" s="112"/>
      <c r="J20" s="108"/>
      <c r="K20" s="111"/>
      <c r="L20" s="111"/>
      <c r="M20" s="37"/>
    </row>
    <row r="21" spans="1:16" ht="14.4" customHeight="1" x14ac:dyDescent="0.3">
      <c r="A21" s="108"/>
      <c r="B21" s="109"/>
      <c r="C21" s="70" t="s">
        <v>182</v>
      </c>
      <c r="D21" s="113" t="s">
        <v>232</v>
      </c>
      <c r="E21" s="37"/>
      <c r="F21" s="118">
        <v>850726</v>
      </c>
      <c r="G21" s="118">
        <v>0</v>
      </c>
      <c r="H21" s="119">
        <v>0</v>
      </c>
      <c r="I21" s="120">
        <v>0</v>
      </c>
      <c r="J21" s="121"/>
      <c r="K21" s="111"/>
      <c r="L21" s="119">
        <v>850726</v>
      </c>
      <c r="M21" s="113" t="s">
        <v>233</v>
      </c>
    </row>
    <row r="22" spans="1:16" ht="14.4" customHeight="1" x14ac:dyDescent="0.3">
      <c r="A22" s="108"/>
      <c r="B22" s="138" t="s">
        <v>49</v>
      </c>
      <c r="C22" s="138"/>
      <c r="D22" s="37"/>
      <c r="E22" s="37"/>
      <c r="F22" s="118"/>
      <c r="G22" s="118"/>
      <c r="H22" s="119"/>
      <c r="I22" s="120"/>
      <c r="J22" s="121"/>
      <c r="K22" s="111"/>
      <c r="L22" s="111"/>
      <c r="M22" s="37"/>
    </row>
    <row r="23" spans="1:16" s="125" customFormat="1" ht="14.4" customHeight="1" x14ac:dyDescent="0.3">
      <c r="A23" s="122"/>
      <c r="B23" s="123"/>
      <c r="C23" s="113" t="s">
        <v>234</v>
      </c>
      <c r="D23" s="113" t="s">
        <v>235</v>
      </c>
      <c r="E23" s="113"/>
      <c r="F23" s="118">
        <v>1619467</v>
      </c>
      <c r="G23" s="118">
        <f>1340784-211401</f>
        <v>1129383</v>
      </c>
      <c r="H23" s="119">
        <v>1619467</v>
      </c>
      <c r="I23" s="120"/>
      <c r="J23" s="121"/>
      <c r="K23" s="124"/>
      <c r="L23" s="124"/>
      <c r="M23" s="113" t="s">
        <v>236</v>
      </c>
    </row>
    <row r="24" spans="1:16" s="125" customFormat="1" ht="28.8" customHeight="1" x14ac:dyDescent="0.3">
      <c r="A24" s="122"/>
      <c r="B24" s="123"/>
      <c r="C24" s="123" t="s">
        <v>237</v>
      </c>
      <c r="D24" s="113" t="s">
        <v>238</v>
      </c>
      <c r="E24" s="113"/>
      <c r="F24" s="118">
        <v>367653</v>
      </c>
      <c r="G24" s="118">
        <v>-36900</v>
      </c>
      <c r="H24" s="119">
        <v>400000</v>
      </c>
      <c r="I24" s="120">
        <v>0</v>
      </c>
      <c r="J24" s="121"/>
      <c r="K24" s="124"/>
      <c r="L24" s="124"/>
      <c r="M24" s="113" t="s">
        <v>239</v>
      </c>
    </row>
    <row r="25" spans="1:16" s="125" customFormat="1" ht="28.8" customHeight="1" x14ac:dyDescent="0.3">
      <c r="A25" s="122"/>
      <c r="B25" s="123"/>
      <c r="C25" s="123" t="s">
        <v>250</v>
      </c>
      <c r="D25" s="113"/>
      <c r="E25" s="113"/>
      <c r="F25" s="118"/>
      <c r="G25" s="118"/>
      <c r="H25" s="119"/>
      <c r="I25" s="120"/>
      <c r="J25" s="121"/>
      <c r="K25" s="124"/>
      <c r="L25" s="124"/>
      <c r="M25" s="113"/>
    </row>
    <row r="26" spans="1:16" s="125" customFormat="1" ht="28.8" customHeight="1" x14ac:dyDescent="0.3">
      <c r="A26" s="122"/>
      <c r="B26" s="123"/>
      <c r="C26" s="123" t="s">
        <v>240</v>
      </c>
      <c r="D26" s="113" t="s">
        <v>241</v>
      </c>
      <c r="E26" s="113"/>
      <c r="F26" s="118">
        <v>597250</v>
      </c>
      <c r="G26" s="118">
        <v>200191</v>
      </c>
      <c r="H26" s="119">
        <v>597250</v>
      </c>
      <c r="I26" s="120"/>
      <c r="J26" s="121"/>
      <c r="K26" s="119"/>
      <c r="L26" s="119"/>
      <c r="M26" s="139" t="s">
        <v>242</v>
      </c>
      <c r="N26" s="139"/>
      <c r="O26" s="139"/>
    </row>
    <row r="27" spans="1:16" s="125" customFormat="1" ht="30" customHeight="1" x14ac:dyDescent="0.3">
      <c r="A27" s="122"/>
      <c r="B27" s="123"/>
      <c r="C27" s="123" t="s">
        <v>243</v>
      </c>
      <c r="D27" s="113" t="s">
        <v>102</v>
      </c>
      <c r="E27" s="113"/>
      <c r="F27" s="118">
        <v>2901182</v>
      </c>
      <c r="G27" s="118">
        <v>0</v>
      </c>
      <c r="H27" s="119">
        <v>401182</v>
      </c>
      <c r="I27" s="120">
        <f>H27-F27</f>
        <v>-2500000</v>
      </c>
      <c r="J27" s="121"/>
      <c r="K27" s="119"/>
      <c r="L27" s="119"/>
      <c r="M27" s="113" t="s">
        <v>244</v>
      </c>
    </row>
    <row r="28" spans="1:16" s="125" customFormat="1" ht="27" customHeight="1" x14ac:dyDescent="0.3">
      <c r="A28" s="122"/>
      <c r="B28" s="123"/>
      <c r="C28" s="113" t="s">
        <v>245</v>
      </c>
      <c r="D28" s="113" t="s">
        <v>104</v>
      </c>
      <c r="E28" s="113"/>
      <c r="F28" s="118">
        <v>305370</v>
      </c>
      <c r="G28" s="118">
        <v>0</v>
      </c>
      <c r="H28" s="119">
        <v>305370</v>
      </c>
      <c r="I28" s="120"/>
      <c r="J28" s="121"/>
      <c r="K28" s="119"/>
      <c r="L28" s="119"/>
      <c r="M28" s="139" t="s">
        <v>246</v>
      </c>
      <c r="N28" s="139"/>
      <c r="O28" s="139"/>
    </row>
    <row r="29" spans="1:16" s="125" customFormat="1" ht="39" customHeight="1" x14ac:dyDescent="0.3">
      <c r="A29" s="122"/>
      <c r="B29" s="123"/>
      <c r="C29" s="113" t="s">
        <v>247</v>
      </c>
      <c r="D29" s="113" t="s">
        <v>42</v>
      </c>
      <c r="E29" s="113"/>
      <c r="F29" s="118">
        <v>3707820</v>
      </c>
      <c r="G29" s="118">
        <v>1961151</v>
      </c>
      <c r="H29" s="119" t="s">
        <v>248</v>
      </c>
      <c r="I29" s="120"/>
      <c r="J29" s="121"/>
      <c r="K29" s="119"/>
      <c r="L29" s="119"/>
      <c r="M29" s="139" t="s">
        <v>249</v>
      </c>
      <c r="N29" s="139"/>
      <c r="O29" s="139"/>
      <c r="P29" s="139"/>
    </row>
    <row r="30" spans="1:16" s="125" customFormat="1" ht="29.4" customHeight="1" x14ac:dyDescent="0.3">
      <c r="A30" s="122"/>
      <c r="B30" s="123"/>
      <c r="C30" s="113" t="s">
        <v>251</v>
      </c>
      <c r="D30" s="113" t="s">
        <v>107</v>
      </c>
      <c r="E30" s="113"/>
      <c r="F30" s="118">
        <v>2759315</v>
      </c>
      <c r="G30" s="118">
        <v>0</v>
      </c>
      <c r="H30" s="119">
        <v>259315</v>
      </c>
      <c r="I30" s="120">
        <f>H30-F30</f>
        <v>-2500000</v>
      </c>
      <c r="J30" s="121"/>
      <c r="K30" s="119"/>
      <c r="L30" s="119"/>
      <c r="M30" s="139" t="s">
        <v>252</v>
      </c>
      <c r="N30" s="139"/>
      <c r="O30" s="139"/>
      <c r="P30" s="139"/>
    </row>
    <row r="31" spans="1:16" s="125" customFormat="1" ht="14.4" customHeight="1" x14ac:dyDescent="0.3">
      <c r="A31" s="122"/>
      <c r="B31" s="123"/>
      <c r="C31" s="113"/>
      <c r="D31" s="113"/>
      <c r="E31" s="113"/>
      <c r="F31" s="118"/>
      <c r="G31" s="118"/>
      <c r="H31" s="119"/>
      <c r="I31" s="120"/>
      <c r="J31" s="121"/>
      <c r="K31" s="119"/>
      <c r="L31" s="119"/>
      <c r="M31" s="113"/>
    </row>
    <row r="32" spans="1:16" s="130" customFormat="1" ht="14.4" customHeight="1" x14ac:dyDescent="0.3">
      <c r="A32" s="108">
        <v>502</v>
      </c>
      <c r="B32" s="128" t="s">
        <v>56</v>
      </c>
      <c r="C32" s="37"/>
      <c r="D32" s="37"/>
      <c r="E32" s="37"/>
      <c r="F32" s="114"/>
      <c r="G32" s="114"/>
      <c r="H32" s="115"/>
      <c r="I32" s="116"/>
      <c r="J32" s="117"/>
      <c r="K32" s="115"/>
      <c r="L32" s="115"/>
      <c r="M32" s="37"/>
    </row>
    <row r="33" spans="1:13" s="125" customFormat="1" ht="14.4" customHeight="1" x14ac:dyDescent="0.3">
      <c r="A33" s="122"/>
      <c r="B33" s="123"/>
      <c r="C33" s="138" t="s">
        <v>49</v>
      </c>
      <c r="D33" s="138"/>
      <c r="E33" s="113"/>
      <c r="F33" s="118"/>
      <c r="G33" s="118"/>
      <c r="H33" s="119"/>
      <c r="I33" s="120"/>
      <c r="J33" s="121"/>
      <c r="K33" s="119"/>
      <c r="L33" s="119"/>
      <c r="M33" s="113"/>
    </row>
    <row r="34" spans="1:13" s="125" customFormat="1" ht="14.4" customHeight="1" x14ac:dyDescent="0.3">
      <c r="A34" s="122"/>
      <c r="B34" s="123"/>
      <c r="C34" s="113" t="s">
        <v>260</v>
      </c>
      <c r="D34" s="113" t="s">
        <v>263</v>
      </c>
      <c r="E34" s="113"/>
      <c r="F34" s="118">
        <v>37150</v>
      </c>
      <c r="G34" s="118">
        <v>0</v>
      </c>
      <c r="H34" s="118">
        <v>0</v>
      </c>
      <c r="I34" s="120">
        <f>H34-F34</f>
        <v>-37150</v>
      </c>
      <c r="J34" s="121"/>
      <c r="K34" s="119"/>
      <c r="L34" s="119"/>
      <c r="M34" s="113" t="s">
        <v>277</v>
      </c>
    </row>
    <row r="35" spans="1:13" s="125" customFormat="1" ht="42" customHeight="1" x14ac:dyDescent="0.3">
      <c r="A35" s="122"/>
      <c r="B35" s="123"/>
      <c r="C35" s="123" t="s">
        <v>261</v>
      </c>
      <c r="D35" s="113" t="s">
        <v>262</v>
      </c>
      <c r="E35" s="113"/>
      <c r="F35" s="118">
        <v>0</v>
      </c>
      <c r="G35" s="118">
        <v>53507</v>
      </c>
      <c r="H35" s="118">
        <v>55000</v>
      </c>
      <c r="I35" s="120">
        <f>H35-F35</f>
        <v>55000</v>
      </c>
      <c r="J35" s="121"/>
      <c r="K35" s="119"/>
      <c r="L35" s="119"/>
      <c r="M35" s="113"/>
    </row>
    <row r="36" spans="1:13" s="125" customFormat="1" ht="28.8" customHeight="1" x14ac:dyDescent="0.3">
      <c r="A36" s="122"/>
      <c r="B36" s="123"/>
      <c r="C36" s="123" t="s">
        <v>264</v>
      </c>
      <c r="D36" s="113" t="s">
        <v>265</v>
      </c>
      <c r="E36" s="113"/>
      <c r="F36" s="118">
        <v>0</v>
      </c>
      <c r="G36" s="118">
        <v>68400</v>
      </c>
      <c r="H36" s="118">
        <v>92000</v>
      </c>
      <c r="I36" s="120">
        <f>H36-F36</f>
        <v>92000</v>
      </c>
      <c r="J36" s="121"/>
      <c r="K36" s="119"/>
      <c r="L36" s="119"/>
      <c r="M36" s="113"/>
    </row>
    <row r="37" spans="1:13" s="125" customFormat="1" ht="28.2" customHeight="1" x14ac:dyDescent="0.3">
      <c r="A37" s="122"/>
      <c r="B37" s="123"/>
      <c r="C37" s="123" t="s">
        <v>266</v>
      </c>
      <c r="D37" s="113" t="s">
        <v>267</v>
      </c>
      <c r="E37" s="113"/>
      <c r="F37" s="118">
        <v>278740</v>
      </c>
      <c r="G37" s="118">
        <v>0</v>
      </c>
      <c r="H37" s="118">
        <v>168890</v>
      </c>
      <c r="I37" s="120">
        <f>H37-F37</f>
        <v>-109850</v>
      </c>
      <c r="J37" s="121"/>
      <c r="K37" s="119"/>
      <c r="L37" s="119"/>
      <c r="M37" s="113"/>
    </row>
    <row r="38" spans="1:13" s="125" customFormat="1" ht="14.4" customHeight="1" x14ac:dyDescent="0.3">
      <c r="A38" s="122"/>
      <c r="B38" s="123"/>
      <c r="C38" s="113"/>
      <c r="D38" s="113"/>
      <c r="E38" s="113"/>
      <c r="F38" s="118"/>
      <c r="G38" s="118"/>
      <c r="H38" s="119"/>
      <c r="I38" s="120"/>
      <c r="J38" s="121"/>
      <c r="K38" s="119"/>
      <c r="L38" s="119"/>
      <c r="M38" s="113"/>
    </row>
    <row r="39" spans="1:13" s="130" customFormat="1" ht="14.4" customHeight="1" x14ac:dyDescent="0.3">
      <c r="A39" s="108">
        <v>601</v>
      </c>
      <c r="B39" s="128" t="s">
        <v>44</v>
      </c>
      <c r="C39" s="37"/>
      <c r="D39" s="37"/>
      <c r="E39" s="37"/>
      <c r="F39" s="114"/>
      <c r="G39" s="114"/>
      <c r="H39" s="115"/>
      <c r="I39" s="116"/>
      <c r="J39" s="117"/>
      <c r="K39" s="115"/>
      <c r="L39" s="115"/>
      <c r="M39" s="37"/>
    </row>
    <row r="40" spans="1:13" s="125" customFormat="1" ht="14.4" customHeight="1" x14ac:dyDescent="0.3">
      <c r="A40" s="122"/>
      <c r="B40" s="123"/>
      <c r="C40" s="138" t="s">
        <v>49</v>
      </c>
      <c r="D40" s="138"/>
      <c r="E40" s="113"/>
      <c r="F40" s="118"/>
      <c r="G40" s="118"/>
      <c r="H40" s="119"/>
      <c r="I40" s="120"/>
      <c r="J40" s="121"/>
      <c r="K40" s="119"/>
      <c r="L40" s="119"/>
      <c r="M40" s="113"/>
    </row>
    <row r="41" spans="1:13" s="125" customFormat="1" ht="14.4" customHeight="1" x14ac:dyDescent="0.3">
      <c r="A41" s="122"/>
      <c r="B41" s="123"/>
      <c r="C41" s="113" t="s">
        <v>272</v>
      </c>
      <c r="D41" s="113"/>
      <c r="E41" s="113"/>
      <c r="F41" s="118"/>
      <c r="G41" s="118"/>
      <c r="H41" s="119"/>
      <c r="I41" s="120">
        <v>-700000</v>
      </c>
      <c r="J41" s="121"/>
      <c r="K41" s="119"/>
      <c r="L41" s="119"/>
      <c r="M41" s="113" t="s">
        <v>270</v>
      </c>
    </row>
    <row r="42" spans="1:13" s="125" customFormat="1" ht="14.4" customHeight="1" x14ac:dyDescent="0.3">
      <c r="A42" s="122"/>
      <c r="B42" s="123"/>
      <c r="C42" s="113"/>
      <c r="D42" s="113"/>
      <c r="E42" s="113"/>
      <c r="F42" s="131"/>
      <c r="G42" s="131"/>
      <c r="H42" s="132"/>
      <c r="I42" s="133"/>
      <c r="J42" s="36"/>
      <c r="K42" s="132"/>
      <c r="L42" s="132"/>
      <c r="M42" s="113"/>
    </row>
    <row r="43" spans="1:13" s="125" customFormat="1" ht="14.4" customHeight="1" x14ac:dyDescent="0.3">
      <c r="A43" s="122"/>
      <c r="B43" s="123"/>
      <c r="C43" s="113"/>
      <c r="D43" s="113"/>
      <c r="E43" s="113"/>
      <c r="F43" s="118"/>
      <c r="G43" s="118"/>
      <c r="H43" s="119"/>
      <c r="I43" s="120"/>
      <c r="J43" s="121"/>
      <c r="K43" s="119"/>
      <c r="L43" s="119"/>
      <c r="M43" s="113"/>
    </row>
    <row r="44" spans="1:13" s="130" customFormat="1" ht="14.4" customHeight="1" thickBot="1" x14ac:dyDescent="0.35">
      <c r="A44" s="108"/>
      <c r="B44" s="109"/>
      <c r="C44" s="37" t="s">
        <v>276</v>
      </c>
      <c r="D44" s="37"/>
      <c r="E44" s="37"/>
      <c r="F44" s="134"/>
      <c r="G44" s="134"/>
      <c r="H44" s="135"/>
      <c r="I44" s="136">
        <f>SUM(I5:I42)</f>
        <v>-5128000</v>
      </c>
      <c r="J44" s="137"/>
      <c r="K44" s="135"/>
      <c r="L44" s="135"/>
      <c r="M44" s="37"/>
    </row>
    <row r="45" spans="1:13" ht="14.4" customHeight="1" thickTop="1" x14ac:dyDescent="0.3">
      <c r="A45" s="108"/>
      <c r="B45" s="109"/>
      <c r="C45" s="37"/>
      <c r="D45" s="37"/>
      <c r="E45" s="37"/>
      <c r="F45" s="114"/>
      <c r="G45" s="114"/>
      <c r="H45" s="115"/>
      <c r="I45" s="116"/>
      <c r="J45" s="117"/>
      <c r="K45" s="115"/>
      <c r="L45" s="115"/>
      <c r="M45" s="37"/>
    </row>
    <row r="46" spans="1:13" ht="14.4" customHeight="1" x14ac:dyDescent="0.3">
      <c r="A46" s="108"/>
      <c r="B46" s="109"/>
      <c r="C46" s="37"/>
      <c r="D46" s="37"/>
      <c r="E46" s="37"/>
      <c r="F46" s="114"/>
      <c r="G46" s="114"/>
      <c r="H46" s="115"/>
      <c r="I46" s="116"/>
      <c r="J46" s="117"/>
      <c r="K46" s="115"/>
      <c r="L46" s="115"/>
      <c r="M46" s="37"/>
    </row>
    <row r="47" spans="1:13" ht="14.4" customHeight="1" x14ac:dyDescent="0.3">
      <c r="A47" s="108"/>
      <c r="B47" s="109"/>
      <c r="C47" s="37"/>
      <c r="D47" s="37"/>
      <c r="E47" s="37"/>
      <c r="F47" s="114"/>
      <c r="G47" s="114"/>
      <c r="H47" s="115"/>
      <c r="I47" s="116"/>
      <c r="J47" s="117"/>
      <c r="K47" s="115"/>
      <c r="L47" s="115"/>
      <c r="M47" s="37"/>
    </row>
    <row r="48" spans="1:13" ht="14.4" customHeight="1" x14ac:dyDescent="0.3">
      <c r="A48" s="108"/>
      <c r="B48" s="109"/>
      <c r="C48" s="37"/>
      <c r="D48" s="37"/>
      <c r="E48" s="37"/>
      <c r="F48" s="114"/>
      <c r="G48" s="114"/>
      <c r="H48" s="115"/>
      <c r="I48" s="116"/>
      <c r="J48" s="117"/>
      <c r="K48" s="115"/>
      <c r="L48" s="115"/>
      <c r="M48" s="37"/>
    </row>
    <row r="49" spans="1:12" x14ac:dyDescent="0.3">
      <c r="A49" s="46"/>
      <c r="F49" s="85"/>
      <c r="G49" s="85"/>
      <c r="H49" s="85"/>
      <c r="I49" s="82"/>
      <c r="J49" s="86"/>
      <c r="K49" s="85"/>
      <c r="L49" s="85"/>
    </row>
    <row r="50" spans="1:12" x14ac:dyDescent="0.3">
      <c r="F50" s="85"/>
      <c r="G50" s="85"/>
      <c r="H50" s="85"/>
      <c r="I50" s="82"/>
      <c r="J50" s="86"/>
      <c r="K50" s="85"/>
      <c r="L50" s="85"/>
    </row>
    <row r="51" spans="1:12" x14ac:dyDescent="0.3">
      <c r="F51" s="85"/>
      <c r="G51" s="85"/>
      <c r="H51" s="85"/>
      <c r="I51" s="82"/>
      <c r="J51" s="86"/>
      <c r="K51" s="85"/>
      <c r="L51" s="85"/>
    </row>
    <row r="52" spans="1:12" s="73" customFormat="1" ht="13.2" x14ac:dyDescent="0.25">
      <c r="F52" s="31"/>
      <c r="G52" s="31"/>
      <c r="H52" s="31"/>
      <c r="I52" s="31"/>
      <c r="J52" s="32"/>
      <c r="K52" s="31"/>
      <c r="L52" s="31"/>
    </row>
    <row r="53" spans="1:12" x14ac:dyDescent="0.3">
      <c r="F53" s="85"/>
      <c r="G53" s="85"/>
      <c r="H53" s="85"/>
      <c r="I53" s="82"/>
      <c r="J53" s="70"/>
    </row>
    <row r="54" spans="1:12" x14ac:dyDescent="0.3">
      <c r="F54" s="85"/>
      <c r="G54" s="85"/>
      <c r="H54" s="85"/>
      <c r="I54" s="82"/>
      <c r="J54" s="86"/>
      <c r="K54" s="85"/>
      <c r="L54" s="85"/>
    </row>
    <row r="55" spans="1:12" x14ac:dyDescent="0.3">
      <c r="F55" s="85"/>
      <c r="G55" s="85"/>
      <c r="H55" s="85"/>
      <c r="I55" s="82"/>
      <c r="J55" s="86"/>
      <c r="K55" s="85"/>
      <c r="L55" s="85"/>
    </row>
    <row r="56" spans="1:12" x14ac:dyDescent="0.3">
      <c r="F56" s="85"/>
      <c r="G56" s="85"/>
      <c r="H56" s="85"/>
      <c r="I56" s="82"/>
      <c r="J56" s="86"/>
      <c r="K56" s="85"/>
      <c r="L56" s="85"/>
    </row>
    <row r="57" spans="1:12" x14ac:dyDescent="0.3">
      <c r="F57" s="85"/>
      <c r="G57" s="85"/>
      <c r="H57" s="85"/>
      <c r="I57" s="82"/>
      <c r="J57" s="86"/>
      <c r="K57" s="85"/>
      <c r="L57" s="85"/>
    </row>
    <row r="58" spans="1:12" x14ac:dyDescent="0.3">
      <c r="F58" s="85"/>
      <c r="G58" s="85"/>
      <c r="H58" s="85"/>
      <c r="I58" s="82"/>
      <c r="J58" s="86"/>
      <c r="K58" s="85"/>
      <c r="L58" s="85"/>
    </row>
    <row r="59" spans="1:12" x14ac:dyDescent="0.3">
      <c r="F59" s="85"/>
      <c r="G59" s="85"/>
      <c r="H59" s="85"/>
      <c r="I59" s="82"/>
      <c r="J59" s="86"/>
      <c r="K59" s="85"/>
      <c r="L59" s="85"/>
    </row>
    <row r="60" spans="1:12" x14ac:dyDescent="0.3">
      <c r="F60" s="85"/>
      <c r="G60" s="85"/>
      <c r="H60" s="85"/>
      <c r="I60" s="82"/>
      <c r="J60" s="86"/>
      <c r="K60" s="85"/>
      <c r="L60" s="85"/>
    </row>
    <row r="61" spans="1:12" s="73" customFormat="1" ht="13.2" x14ac:dyDescent="0.25">
      <c r="F61" s="31"/>
      <c r="G61" s="31"/>
      <c r="H61" s="31"/>
      <c r="I61" s="31"/>
      <c r="J61" s="32"/>
      <c r="K61" s="31"/>
      <c r="L61" s="31"/>
    </row>
    <row r="62" spans="1:12" x14ac:dyDescent="0.3">
      <c r="F62" s="85"/>
      <c r="G62" s="85"/>
      <c r="H62" s="85"/>
      <c r="I62" s="82"/>
      <c r="J62" s="86"/>
      <c r="K62" s="85"/>
      <c r="L62" s="85"/>
    </row>
    <row r="63" spans="1:12" x14ac:dyDescent="0.3">
      <c r="F63" s="85"/>
      <c r="G63" s="85"/>
      <c r="H63" s="85"/>
      <c r="I63" s="82"/>
      <c r="J63" s="86"/>
      <c r="K63" s="85"/>
      <c r="L63" s="85"/>
    </row>
    <row r="64" spans="1:12" x14ac:dyDescent="0.3">
      <c r="F64" s="85"/>
      <c r="G64" s="85"/>
      <c r="H64" s="85"/>
      <c r="I64" s="82"/>
      <c r="J64" s="86"/>
      <c r="K64" s="85"/>
      <c r="L64" s="85"/>
    </row>
    <row r="65" spans="6:12" hidden="1" x14ac:dyDescent="0.3">
      <c r="F65" s="85"/>
      <c r="G65" s="85"/>
      <c r="H65" s="85"/>
      <c r="I65" s="82"/>
      <c r="J65" s="86"/>
      <c r="K65" s="85"/>
      <c r="L65" s="85"/>
    </row>
    <row r="66" spans="6:12" x14ac:dyDescent="0.3">
      <c r="F66" s="85"/>
      <c r="G66" s="85"/>
      <c r="H66" s="85"/>
      <c r="I66" s="82"/>
      <c r="J66" s="86"/>
      <c r="K66" s="85"/>
      <c r="L66" s="85"/>
    </row>
    <row r="67" spans="6:12" x14ac:dyDescent="0.3">
      <c r="F67" s="85"/>
      <c r="G67" s="85"/>
      <c r="H67" s="85"/>
      <c r="I67" s="82"/>
      <c r="J67" s="86"/>
      <c r="K67" s="85"/>
      <c r="L67" s="85"/>
    </row>
    <row r="68" spans="6:12" x14ac:dyDescent="0.3">
      <c r="F68" s="85"/>
      <c r="G68" s="85"/>
      <c r="H68" s="85"/>
      <c r="I68" s="82"/>
      <c r="J68" s="86"/>
      <c r="K68" s="85"/>
      <c r="L68" s="85"/>
    </row>
    <row r="69" spans="6:12" x14ac:dyDescent="0.3">
      <c r="F69" s="85"/>
      <c r="G69" s="85"/>
      <c r="H69" s="85"/>
      <c r="I69" s="82"/>
      <c r="J69" s="86"/>
      <c r="K69" s="85"/>
      <c r="L69" s="85"/>
    </row>
    <row r="70" spans="6:12" x14ac:dyDescent="0.3">
      <c r="F70" s="85"/>
      <c r="G70" s="85"/>
      <c r="H70" s="85"/>
      <c r="I70" s="82"/>
      <c r="J70" s="86"/>
      <c r="K70" s="85"/>
      <c r="L70" s="85"/>
    </row>
    <row r="71" spans="6:12" s="73" customFormat="1" ht="13.2" x14ac:dyDescent="0.25">
      <c r="F71" s="31"/>
      <c r="G71" s="31"/>
      <c r="H71" s="31"/>
      <c r="I71" s="31"/>
      <c r="J71" s="32"/>
      <c r="K71" s="31"/>
      <c r="L71" s="31"/>
    </row>
    <row r="72" spans="6:12" x14ac:dyDescent="0.3">
      <c r="F72" s="85"/>
      <c r="G72" s="85"/>
      <c r="H72" s="85"/>
      <c r="I72" s="82"/>
      <c r="J72" s="86"/>
      <c r="K72" s="85"/>
      <c r="L72" s="85"/>
    </row>
    <row r="73" spans="6:12" s="73" customFormat="1" ht="13.2" x14ac:dyDescent="0.25">
      <c r="F73" s="31"/>
      <c r="G73" s="31"/>
      <c r="H73" s="31"/>
      <c r="I73" s="31"/>
      <c r="J73" s="32"/>
      <c r="K73" s="31"/>
      <c r="L73" s="31"/>
    </row>
    <row r="74" spans="6:12" x14ac:dyDescent="0.3">
      <c r="F74" s="85"/>
      <c r="G74" s="85"/>
      <c r="H74" s="85"/>
      <c r="I74" s="82"/>
      <c r="J74" s="86"/>
      <c r="K74" s="85"/>
      <c r="L74" s="85"/>
    </row>
    <row r="75" spans="6:12" x14ac:dyDescent="0.3">
      <c r="F75" s="85"/>
      <c r="G75" s="85"/>
      <c r="H75" s="85"/>
      <c r="I75" s="82"/>
      <c r="J75" s="86"/>
      <c r="K75" s="85"/>
      <c r="L75" s="85"/>
    </row>
    <row r="76" spans="6:12" x14ac:dyDescent="0.3">
      <c r="F76" s="85"/>
      <c r="G76" s="85"/>
      <c r="H76" s="85"/>
      <c r="I76" s="82"/>
      <c r="J76" s="86"/>
      <c r="K76" s="85"/>
      <c r="L76" s="85"/>
    </row>
    <row r="77" spans="6:12" s="73" customFormat="1" ht="13.2" x14ac:dyDescent="0.25">
      <c r="F77" s="31"/>
      <c r="G77" s="31"/>
      <c r="H77" s="31"/>
      <c r="I77" s="31"/>
      <c r="J77" s="32"/>
      <c r="K77" s="31"/>
      <c r="L77" s="31"/>
    </row>
    <row r="78" spans="6:12" x14ac:dyDescent="0.3">
      <c r="F78" s="85"/>
      <c r="G78" s="85"/>
      <c r="H78" s="85"/>
      <c r="I78" s="82"/>
      <c r="J78" s="86"/>
      <c r="K78" s="85"/>
      <c r="L78" s="85"/>
    </row>
    <row r="79" spans="6:12" x14ac:dyDescent="0.3">
      <c r="F79" s="85"/>
      <c r="G79" s="85"/>
      <c r="H79" s="85"/>
      <c r="I79" s="82"/>
      <c r="J79" s="86"/>
      <c r="K79" s="85"/>
      <c r="L79" s="85"/>
    </row>
    <row r="80" spans="6:12" x14ac:dyDescent="0.3">
      <c r="F80" s="85"/>
      <c r="G80" s="85"/>
      <c r="H80" s="85"/>
      <c r="I80" s="82"/>
      <c r="J80" s="86"/>
      <c r="K80" s="85"/>
      <c r="L80" s="85"/>
    </row>
    <row r="81" spans="6:12" s="73" customFormat="1" ht="13.2" x14ac:dyDescent="0.25">
      <c r="F81" s="31"/>
      <c r="G81" s="31"/>
      <c r="H81" s="31"/>
      <c r="I81" s="31"/>
      <c r="J81" s="32"/>
      <c r="K81" s="31"/>
      <c r="L81" s="31"/>
    </row>
    <row r="82" spans="6:12" x14ac:dyDescent="0.3">
      <c r="F82" s="85"/>
      <c r="G82" s="85"/>
      <c r="H82" s="85"/>
      <c r="I82" s="82"/>
      <c r="J82" s="86"/>
      <c r="K82" s="85"/>
      <c r="L82" s="85"/>
    </row>
    <row r="83" spans="6:12" x14ac:dyDescent="0.3">
      <c r="F83" s="85"/>
      <c r="G83" s="85"/>
      <c r="H83" s="85"/>
      <c r="I83" s="82"/>
      <c r="J83" s="86"/>
      <c r="K83" s="85"/>
      <c r="L83" s="85"/>
    </row>
    <row r="84" spans="6:12" s="73" customFormat="1" ht="13.2" x14ac:dyDescent="0.25">
      <c r="F84" s="31"/>
      <c r="G84" s="31"/>
      <c r="H84" s="31"/>
      <c r="I84" s="31"/>
      <c r="J84" s="32"/>
      <c r="K84" s="31"/>
      <c r="L84" s="31"/>
    </row>
    <row r="85" spans="6:12" x14ac:dyDescent="0.3">
      <c r="F85" s="85"/>
      <c r="G85" s="85"/>
      <c r="H85" s="85"/>
      <c r="I85" s="82"/>
      <c r="J85" s="86"/>
      <c r="K85" s="85"/>
      <c r="L85" s="85"/>
    </row>
    <row r="86" spans="6:12" x14ac:dyDescent="0.3">
      <c r="F86" s="85"/>
      <c r="G86" s="85"/>
      <c r="H86" s="85"/>
      <c r="I86" s="82"/>
      <c r="J86" s="86"/>
      <c r="K86" s="85"/>
      <c r="L86" s="85"/>
    </row>
    <row r="87" spans="6:12" x14ac:dyDescent="0.3">
      <c r="F87" s="85"/>
      <c r="G87" s="85"/>
      <c r="H87" s="85"/>
      <c r="I87" s="82"/>
      <c r="J87" s="86"/>
      <c r="K87" s="85"/>
      <c r="L87" s="85"/>
    </row>
    <row r="88" spans="6:12" x14ac:dyDescent="0.3">
      <c r="F88" s="85"/>
      <c r="G88" s="85"/>
      <c r="H88" s="85"/>
      <c r="I88" s="82"/>
      <c r="J88" s="86"/>
      <c r="K88" s="85"/>
      <c r="L88" s="85"/>
    </row>
    <row r="89" spans="6:12" x14ac:dyDescent="0.3">
      <c r="F89" s="85"/>
      <c r="G89" s="85"/>
      <c r="H89" s="85"/>
      <c r="I89" s="82"/>
      <c r="J89" s="86"/>
      <c r="K89" s="85"/>
      <c r="L89" s="85"/>
    </row>
    <row r="90" spans="6:12" x14ac:dyDescent="0.3">
      <c r="F90" s="85"/>
      <c r="G90" s="85"/>
      <c r="H90" s="85"/>
      <c r="I90" s="82"/>
      <c r="J90" s="86"/>
      <c r="K90" s="85"/>
      <c r="L90" s="85"/>
    </row>
    <row r="91" spans="6:12" x14ac:dyDescent="0.3">
      <c r="F91" s="85"/>
      <c r="G91" s="85"/>
      <c r="H91" s="85"/>
      <c r="I91" s="82"/>
      <c r="J91" s="86"/>
      <c r="K91" s="85"/>
      <c r="L91" s="85"/>
    </row>
    <row r="92" spans="6:12" x14ac:dyDescent="0.3">
      <c r="F92" s="85"/>
      <c r="G92" s="85"/>
      <c r="H92" s="85"/>
      <c r="I92" s="82"/>
      <c r="J92" s="86"/>
      <c r="K92" s="85"/>
      <c r="L92" s="85"/>
    </row>
    <row r="93" spans="6:12" x14ac:dyDescent="0.3">
      <c r="F93" s="85"/>
      <c r="G93" s="85"/>
      <c r="H93" s="85"/>
      <c r="I93" s="82"/>
      <c r="J93" s="86"/>
      <c r="K93" s="85"/>
      <c r="L93" s="85"/>
    </row>
    <row r="94" spans="6:12" x14ac:dyDescent="0.3">
      <c r="F94" s="85"/>
      <c r="G94" s="85"/>
      <c r="H94" s="85"/>
      <c r="I94" s="82"/>
      <c r="J94" s="86"/>
      <c r="K94" s="85"/>
      <c r="L94" s="85"/>
    </row>
    <row r="95" spans="6:12" x14ac:dyDescent="0.3">
      <c r="F95" s="85"/>
      <c r="G95" s="85"/>
      <c r="H95" s="85"/>
      <c r="I95" s="82"/>
      <c r="J95" s="86"/>
      <c r="K95" s="85"/>
      <c r="L95" s="85"/>
    </row>
    <row r="96" spans="6:12" x14ac:dyDescent="0.3">
      <c r="F96" s="85"/>
      <c r="G96" s="85"/>
      <c r="H96" s="85"/>
      <c r="I96" s="82"/>
      <c r="J96" s="86"/>
      <c r="K96" s="85"/>
      <c r="L96" s="85"/>
    </row>
    <row r="97" spans="6:12" x14ac:dyDescent="0.3">
      <c r="F97" s="85"/>
      <c r="G97" s="85"/>
      <c r="H97" s="85"/>
      <c r="I97" s="82"/>
      <c r="J97" s="86"/>
      <c r="K97" s="85"/>
      <c r="L97" s="85"/>
    </row>
    <row r="98" spans="6:12" x14ac:dyDescent="0.3">
      <c r="F98" s="85"/>
      <c r="G98" s="85"/>
      <c r="H98" s="85"/>
      <c r="I98" s="82"/>
      <c r="J98" s="86"/>
      <c r="K98" s="85"/>
      <c r="L98" s="85"/>
    </row>
    <row r="99" spans="6:12" x14ac:dyDescent="0.3">
      <c r="F99" s="85"/>
      <c r="G99" s="85"/>
      <c r="H99" s="85"/>
      <c r="I99" s="82"/>
      <c r="J99" s="86"/>
      <c r="K99" s="85"/>
      <c r="L99" s="85"/>
    </row>
    <row r="100" spans="6:12" x14ac:dyDescent="0.3">
      <c r="F100" s="85"/>
      <c r="G100" s="85"/>
      <c r="H100" s="85"/>
      <c r="I100" s="82"/>
      <c r="J100" s="86"/>
      <c r="K100" s="85"/>
      <c r="L100" s="85"/>
    </row>
    <row r="101" spans="6:12" x14ac:dyDescent="0.3">
      <c r="F101" s="85"/>
      <c r="G101" s="85"/>
      <c r="H101" s="85"/>
      <c r="I101" s="82"/>
      <c r="J101" s="86"/>
      <c r="K101" s="85"/>
      <c r="L101" s="85"/>
    </row>
    <row r="102" spans="6:12" x14ac:dyDescent="0.3">
      <c r="F102" s="85"/>
      <c r="G102" s="85"/>
      <c r="H102" s="85"/>
      <c r="I102" s="82"/>
      <c r="J102" s="86"/>
      <c r="K102" s="85"/>
      <c r="L102" s="85"/>
    </row>
    <row r="103" spans="6:12" x14ac:dyDescent="0.3">
      <c r="F103" s="85"/>
      <c r="G103" s="85"/>
      <c r="H103" s="85"/>
      <c r="I103" s="82"/>
      <c r="J103" s="86"/>
      <c r="K103" s="85"/>
      <c r="L103" s="85"/>
    </row>
    <row r="104" spans="6:12" x14ac:dyDescent="0.3">
      <c r="F104" s="85"/>
      <c r="G104" s="85"/>
      <c r="H104" s="85"/>
      <c r="I104" s="82"/>
      <c r="J104" s="86"/>
      <c r="K104" s="85"/>
      <c r="L104" s="85"/>
    </row>
    <row r="105" spans="6:12" x14ac:dyDescent="0.3">
      <c r="F105" s="85"/>
      <c r="G105" s="85"/>
      <c r="H105" s="85"/>
      <c r="I105" s="82"/>
      <c r="J105" s="86"/>
      <c r="K105" s="85"/>
      <c r="L105" s="85"/>
    </row>
    <row r="106" spans="6:12" x14ac:dyDescent="0.3">
      <c r="F106" s="85"/>
      <c r="G106" s="85"/>
      <c r="H106" s="85"/>
      <c r="I106" s="82"/>
      <c r="J106" s="86"/>
      <c r="K106" s="85"/>
      <c r="L106" s="85"/>
    </row>
    <row r="107" spans="6:12" x14ac:dyDescent="0.3">
      <c r="F107" s="85"/>
      <c r="G107" s="85"/>
      <c r="H107" s="85"/>
      <c r="I107" s="82"/>
      <c r="J107" s="86"/>
      <c r="K107" s="85"/>
      <c r="L107" s="85"/>
    </row>
    <row r="108" spans="6:12" x14ac:dyDescent="0.3">
      <c r="F108" s="85"/>
      <c r="G108" s="85"/>
      <c r="H108" s="85"/>
      <c r="I108" s="82"/>
      <c r="J108" s="86"/>
      <c r="K108" s="85"/>
      <c r="L108" s="85"/>
    </row>
    <row r="109" spans="6:12" x14ac:dyDescent="0.3">
      <c r="F109" s="85"/>
      <c r="G109" s="85"/>
      <c r="H109" s="85"/>
      <c r="I109" s="82"/>
      <c r="J109" s="86"/>
      <c r="K109" s="85"/>
      <c r="L109" s="85"/>
    </row>
    <row r="110" spans="6:12" x14ac:dyDescent="0.3">
      <c r="F110" s="85"/>
      <c r="G110" s="85"/>
      <c r="H110" s="85"/>
      <c r="I110" s="82"/>
      <c r="J110" s="86"/>
      <c r="K110" s="85"/>
      <c r="L110" s="85"/>
    </row>
    <row r="111" spans="6:12" x14ac:dyDescent="0.3">
      <c r="F111" s="85"/>
      <c r="G111" s="85"/>
      <c r="H111" s="85"/>
      <c r="I111" s="82"/>
      <c r="J111" s="86"/>
      <c r="K111" s="85"/>
      <c r="L111" s="85"/>
    </row>
    <row r="112" spans="6:12" x14ac:dyDescent="0.3">
      <c r="F112" s="85"/>
      <c r="G112" s="85"/>
      <c r="H112" s="85"/>
      <c r="I112" s="82"/>
      <c r="J112" s="86"/>
      <c r="K112" s="85"/>
      <c r="L112" s="85"/>
    </row>
    <row r="113" spans="6:12" x14ac:dyDescent="0.3">
      <c r="F113" s="85"/>
      <c r="G113" s="85"/>
      <c r="H113" s="85"/>
      <c r="I113" s="82"/>
      <c r="J113" s="86"/>
      <c r="K113" s="85"/>
      <c r="L113" s="85"/>
    </row>
    <row r="114" spans="6:12" x14ac:dyDescent="0.3">
      <c r="F114" s="85"/>
      <c r="G114" s="85"/>
      <c r="H114" s="85"/>
      <c r="I114" s="82"/>
      <c r="J114" s="86"/>
      <c r="K114" s="85"/>
      <c r="L114" s="85"/>
    </row>
    <row r="115" spans="6:12" x14ac:dyDescent="0.3">
      <c r="F115" s="85"/>
      <c r="G115" s="85"/>
      <c r="H115" s="85"/>
      <c r="I115" s="82"/>
      <c r="J115" s="86"/>
      <c r="K115" s="85"/>
      <c r="L115" s="85"/>
    </row>
    <row r="116" spans="6:12" x14ac:dyDescent="0.3">
      <c r="F116" s="85"/>
      <c r="G116" s="85"/>
      <c r="H116" s="85"/>
      <c r="I116" s="82"/>
      <c r="J116" s="86"/>
      <c r="K116" s="85"/>
      <c r="L116" s="85"/>
    </row>
    <row r="117" spans="6:12" x14ac:dyDescent="0.3">
      <c r="F117" s="85"/>
      <c r="G117" s="85"/>
      <c r="H117" s="85"/>
      <c r="I117" s="82"/>
      <c r="J117" s="86"/>
      <c r="K117" s="85"/>
      <c r="L117" s="85"/>
    </row>
    <row r="118" spans="6:12" x14ac:dyDescent="0.3">
      <c r="F118" s="85"/>
      <c r="G118" s="85"/>
      <c r="H118" s="85"/>
      <c r="I118" s="82"/>
      <c r="J118" s="86"/>
      <c r="K118" s="85"/>
      <c r="L118" s="85"/>
    </row>
    <row r="119" spans="6:12" x14ac:dyDescent="0.3">
      <c r="F119" s="85"/>
      <c r="G119" s="85"/>
      <c r="H119" s="85"/>
      <c r="I119" s="82"/>
      <c r="J119" s="86"/>
      <c r="K119" s="85"/>
      <c r="L119" s="85"/>
    </row>
    <row r="120" spans="6:12" x14ac:dyDescent="0.3">
      <c r="F120" s="85"/>
      <c r="G120" s="85"/>
      <c r="H120" s="85"/>
      <c r="I120" s="82"/>
      <c r="J120" s="86"/>
      <c r="K120" s="85"/>
      <c r="L120" s="85"/>
    </row>
    <row r="121" spans="6:12" x14ac:dyDescent="0.3">
      <c r="F121" s="85"/>
      <c r="G121" s="85"/>
      <c r="H121" s="85"/>
      <c r="I121" s="82"/>
      <c r="J121" s="86"/>
      <c r="K121" s="85"/>
      <c r="L121" s="85"/>
    </row>
    <row r="122" spans="6:12" x14ac:dyDescent="0.3">
      <c r="F122" s="85"/>
      <c r="G122" s="85"/>
      <c r="H122" s="85"/>
      <c r="I122" s="82"/>
      <c r="J122" s="86"/>
      <c r="K122" s="85"/>
      <c r="L122" s="85"/>
    </row>
    <row r="123" spans="6:12" x14ac:dyDescent="0.3">
      <c r="F123" s="85"/>
      <c r="G123" s="85"/>
      <c r="H123" s="85"/>
      <c r="I123" s="78"/>
      <c r="J123" s="86"/>
      <c r="K123" s="85"/>
      <c r="L123" s="85"/>
    </row>
    <row r="124" spans="6:12" x14ac:dyDescent="0.3">
      <c r="F124" s="85"/>
      <c r="G124" s="85"/>
      <c r="H124" s="85"/>
      <c r="I124" s="78"/>
      <c r="J124" s="86"/>
      <c r="K124" s="85"/>
      <c r="L124" s="85"/>
    </row>
    <row r="125" spans="6:12" x14ac:dyDescent="0.3">
      <c r="F125" s="85"/>
      <c r="G125" s="85"/>
      <c r="H125" s="85"/>
      <c r="I125" s="78"/>
      <c r="J125" s="86"/>
      <c r="K125" s="85"/>
      <c r="L125" s="85"/>
    </row>
    <row r="126" spans="6:12" x14ac:dyDescent="0.3">
      <c r="F126" s="85"/>
      <c r="G126" s="85"/>
      <c r="H126" s="85"/>
      <c r="I126" s="78"/>
      <c r="J126" s="86"/>
      <c r="K126" s="85"/>
      <c r="L126" s="85"/>
    </row>
    <row r="127" spans="6:12" x14ac:dyDescent="0.3">
      <c r="F127" s="85"/>
      <c r="G127" s="85"/>
      <c r="H127" s="85"/>
      <c r="I127" s="78"/>
      <c r="J127" s="86"/>
      <c r="K127" s="85"/>
      <c r="L127" s="85"/>
    </row>
    <row r="128" spans="6:12" x14ac:dyDescent="0.3">
      <c r="F128" s="85"/>
      <c r="G128" s="85"/>
      <c r="H128" s="85"/>
      <c r="I128" s="78"/>
      <c r="J128" s="86"/>
      <c r="K128" s="85"/>
      <c r="L128" s="85"/>
    </row>
    <row r="129" spans="6:12" x14ac:dyDescent="0.3">
      <c r="F129" s="85"/>
      <c r="G129" s="85"/>
      <c r="H129" s="85"/>
      <c r="I129" s="78"/>
      <c r="J129" s="86"/>
      <c r="K129" s="85"/>
      <c r="L129" s="85"/>
    </row>
    <row r="130" spans="6:12" x14ac:dyDescent="0.3">
      <c r="F130" s="85"/>
      <c r="G130" s="85"/>
      <c r="H130" s="85"/>
      <c r="I130" s="78"/>
      <c r="J130" s="86"/>
      <c r="K130" s="85"/>
      <c r="L130" s="85"/>
    </row>
    <row r="131" spans="6:12" x14ac:dyDescent="0.3">
      <c r="F131" s="85"/>
      <c r="G131" s="85"/>
      <c r="H131" s="85"/>
      <c r="I131" s="78"/>
      <c r="J131" s="86"/>
      <c r="K131" s="85"/>
      <c r="L131" s="85"/>
    </row>
    <row r="132" spans="6:12" x14ac:dyDescent="0.3">
      <c r="F132" s="85"/>
      <c r="G132" s="85"/>
      <c r="H132" s="85"/>
      <c r="I132" s="78"/>
      <c r="J132" s="86"/>
      <c r="K132" s="85"/>
      <c r="L132" s="85"/>
    </row>
    <row r="133" spans="6:12" x14ac:dyDescent="0.3">
      <c r="F133" s="85"/>
      <c r="G133" s="85"/>
      <c r="H133" s="85"/>
      <c r="I133" s="78"/>
      <c r="J133" s="86"/>
      <c r="K133" s="85"/>
      <c r="L133" s="85"/>
    </row>
    <row r="134" spans="6:12" x14ac:dyDescent="0.3">
      <c r="F134" s="85"/>
      <c r="G134" s="85"/>
      <c r="H134" s="85"/>
      <c r="I134" s="78"/>
      <c r="J134" s="86"/>
      <c r="K134" s="85"/>
      <c r="L134" s="85"/>
    </row>
    <row r="135" spans="6:12" x14ac:dyDescent="0.3">
      <c r="F135" s="85"/>
      <c r="G135" s="85"/>
      <c r="H135" s="85"/>
      <c r="I135" s="78"/>
      <c r="J135" s="86"/>
      <c r="K135" s="85"/>
      <c r="L135" s="85"/>
    </row>
    <row r="136" spans="6:12" x14ac:dyDescent="0.3">
      <c r="F136" s="85"/>
      <c r="G136" s="85"/>
      <c r="H136" s="85"/>
      <c r="I136" s="78"/>
      <c r="J136" s="86"/>
      <c r="K136" s="85"/>
      <c r="L136" s="85"/>
    </row>
    <row r="137" spans="6:12" x14ac:dyDescent="0.3">
      <c r="F137" s="85"/>
      <c r="G137" s="85"/>
      <c r="H137" s="85"/>
      <c r="I137" s="78"/>
      <c r="J137" s="86"/>
      <c r="K137" s="85"/>
      <c r="L137" s="85"/>
    </row>
    <row r="138" spans="6:12" x14ac:dyDescent="0.3">
      <c r="F138" s="85"/>
      <c r="G138" s="85"/>
      <c r="H138" s="85"/>
      <c r="I138" s="78"/>
      <c r="J138" s="86"/>
      <c r="K138" s="85"/>
      <c r="L138" s="85"/>
    </row>
    <row r="139" spans="6:12" x14ac:dyDescent="0.3">
      <c r="F139" s="85"/>
      <c r="G139" s="85"/>
      <c r="H139" s="85"/>
      <c r="I139" s="78"/>
      <c r="J139" s="86"/>
      <c r="K139" s="85"/>
      <c r="L139" s="85"/>
    </row>
    <row r="140" spans="6:12" x14ac:dyDescent="0.3">
      <c r="F140" s="85"/>
      <c r="G140" s="85"/>
      <c r="H140" s="85"/>
      <c r="I140" s="78"/>
      <c r="J140" s="86"/>
      <c r="K140" s="85"/>
      <c r="L140" s="85"/>
    </row>
    <row r="141" spans="6:12" x14ac:dyDescent="0.3">
      <c r="F141" s="85"/>
      <c r="G141" s="85"/>
      <c r="H141" s="85"/>
      <c r="I141" s="78"/>
      <c r="J141" s="86"/>
      <c r="K141" s="85"/>
      <c r="L141" s="85"/>
    </row>
    <row r="142" spans="6:12" x14ac:dyDescent="0.3">
      <c r="F142" s="85"/>
      <c r="G142" s="85"/>
      <c r="H142" s="85"/>
      <c r="I142" s="78"/>
      <c r="J142" s="86"/>
      <c r="K142" s="85"/>
      <c r="L142" s="85"/>
    </row>
    <row r="143" spans="6:12" x14ac:dyDescent="0.3">
      <c r="F143" s="85"/>
      <c r="G143" s="85"/>
      <c r="H143" s="85"/>
      <c r="I143" s="78"/>
      <c r="J143" s="86"/>
      <c r="K143" s="85"/>
      <c r="L143" s="85"/>
    </row>
    <row r="144" spans="6:12" x14ac:dyDescent="0.3">
      <c r="F144" s="85"/>
      <c r="G144" s="85"/>
      <c r="H144" s="85"/>
      <c r="I144" s="78"/>
      <c r="J144" s="86"/>
      <c r="K144" s="85"/>
      <c r="L144" s="85"/>
    </row>
    <row r="145" spans="6:12" x14ac:dyDescent="0.3">
      <c r="F145" s="85"/>
      <c r="G145" s="85"/>
      <c r="H145" s="85"/>
      <c r="I145" s="78"/>
      <c r="J145" s="86"/>
      <c r="K145" s="85"/>
      <c r="L145" s="85"/>
    </row>
    <row r="146" spans="6:12" x14ac:dyDescent="0.3">
      <c r="F146" s="85"/>
      <c r="G146" s="85"/>
      <c r="H146" s="85"/>
      <c r="I146" s="78"/>
      <c r="J146" s="86"/>
      <c r="K146" s="85"/>
      <c r="L146" s="85"/>
    </row>
    <row r="147" spans="6:12" x14ac:dyDescent="0.3">
      <c r="F147" s="85"/>
      <c r="G147" s="85"/>
      <c r="H147" s="85"/>
      <c r="I147" s="78"/>
      <c r="J147" s="86"/>
      <c r="K147" s="85"/>
      <c r="L147" s="85"/>
    </row>
    <row r="148" spans="6:12" x14ac:dyDescent="0.3">
      <c r="F148" s="85"/>
      <c r="G148" s="85"/>
      <c r="H148" s="85"/>
      <c r="I148" s="78"/>
      <c r="J148" s="86"/>
      <c r="K148" s="85"/>
      <c r="L148" s="85"/>
    </row>
  </sheetData>
  <mergeCells count="10">
    <mergeCell ref="C33:D33"/>
    <mergeCell ref="B8:C8"/>
    <mergeCell ref="C40:D40"/>
    <mergeCell ref="B22:C22"/>
    <mergeCell ref="M26:O26"/>
    <mergeCell ref="M28:O28"/>
    <mergeCell ref="M29:P29"/>
    <mergeCell ref="M30:P30"/>
    <mergeCell ref="B13:C13"/>
    <mergeCell ref="M15:O15"/>
  </mergeCells>
  <pageMargins left="0" right="0" top="0.39370078740157483" bottom="0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0"/>
  <sheetViews>
    <sheetView workbookViewId="0">
      <selection activeCell="D7" sqref="D7"/>
    </sheetView>
  </sheetViews>
  <sheetFormatPr defaultRowHeight="14.4" x14ac:dyDescent="0.3"/>
  <cols>
    <col min="1" max="1" width="5.33203125" style="70" customWidth="1"/>
    <col min="2" max="2" width="9" style="70" customWidth="1"/>
    <col min="3" max="3" width="25.33203125" style="70" customWidth="1"/>
    <col min="4" max="4" width="12.6640625" style="70" customWidth="1"/>
    <col min="5" max="5" width="0.5546875" style="70" customWidth="1"/>
    <col min="6" max="6" width="14.6640625" style="70" customWidth="1"/>
    <col min="7" max="8" width="10.33203125" style="70" customWidth="1"/>
    <col min="9" max="9" width="11" style="71" customWidth="1"/>
    <col min="10" max="10" width="5.88671875" style="72" customWidth="1"/>
    <col min="11" max="11" width="10.5546875" style="70" customWidth="1"/>
    <col min="12" max="12" width="11.6640625" style="70" customWidth="1"/>
    <col min="13" max="13" width="19.6640625" style="70" customWidth="1"/>
    <col min="14" max="256" width="8.88671875" style="70"/>
    <col min="257" max="257" width="3.6640625" style="70" customWidth="1"/>
    <col min="258" max="258" width="8.88671875" style="70"/>
    <col min="259" max="259" width="25.33203125" style="70" customWidth="1"/>
    <col min="260" max="260" width="13.44140625" style="70" customWidth="1"/>
    <col min="261" max="261" width="2.5546875" style="70" customWidth="1"/>
    <col min="262" max="262" width="11.5546875" style="70" customWidth="1"/>
    <col min="263" max="263" width="10.33203125" style="70" customWidth="1"/>
    <col min="264" max="264" width="9.6640625" style="70" customWidth="1"/>
    <col min="265" max="265" width="10.44140625" style="70" customWidth="1"/>
    <col min="266" max="266" width="6.33203125" style="70" customWidth="1"/>
    <col min="267" max="267" width="13.33203125" style="70" customWidth="1"/>
    <col min="268" max="268" width="11.44140625" style="70" customWidth="1"/>
    <col min="269" max="269" width="20.44140625" style="70" customWidth="1"/>
    <col min="270" max="512" width="8.88671875" style="70"/>
    <col min="513" max="513" width="3.6640625" style="70" customWidth="1"/>
    <col min="514" max="514" width="8.88671875" style="70"/>
    <col min="515" max="515" width="25.33203125" style="70" customWidth="1"/>
    <col min="516" max="516" width="13.44140625" style="70" customWidth="1"/>
    <col min="517" max="517" width="2.5546875" style="70" customWidth="1"/>
    <col min="518" max="518" width="11.5546875" style="70" customWidth="1"/>
    <col min="519" max="519" width="10.33203125" style="70" customWidth="1"/>
    <col min="520" max="520" width="9.6640625" style="70" customWidth="1"/>
    <col min="521" max="521" width="10.44140625" style="70" customWidth="1"/>
    <col min="522" max="522" width="6.33203125" style="70" customWidth="1"/>
    <col min="523" max="523" width="13.33203125" style="70" customWidth="1"/>
    <col min="524" max="524" width="11.44140625" style="70" customWidth="1"/>
    <col min="525" max="525" width="20.44140625" style="70" customWidth="1"/>
    <col min="526" max="768" width="8.88671875" style="70"/>
    <col min="769" max="769" width="3.6640625" style="70" customWidth="1"/>
    <col min="770" max="770" width="8.88671875" style="70"/>
    <col min="771" max="771" width="25.33203125" style="70" customWidth="1"/>
    <col min="772" max="772" width="13.44140625" style="70" customWidth="1"/>
    <col min="773" max="773" width="2.5546875" style="70" customWidth="1"/>
    <col min="774" max="774" width="11.5546875" style="70" customWidth="1"/>
    <col min="775" max="775" width="10.33203125" style="70" customWidth="1"/>
    <col min="776" max="776" width="9.6640625" style="70" customWidth="1"/>
    <col min="777" max="777" width="10.44140625" style="70" customWidth="1"/>
    <col min="778" max="778" width="6.33203125" style="70" customWidth="1"/>
    <col min="779" max="779" width="13.33203125" style="70" customWidth="1"/>
    <col min="780" max="780" width="11.44140625" style="70" customWidth="1"/>
    <col min="781" max="781" width="20.44140625" style="70" customWidth="1"/>
    <col min="782" max="1024" width="8.88671875" style="70"/>
    <col min="1025" max="1025" width="3.6640625" style="70" customWidth="1"/>
    <col min="1026" max="1026" width="8.88671875" style="70"/>
    <col min="1027" max="1027" width="25.33203125" style="70" customWidth="1"/>
    <col min="1028" max="1028" width="13.44140625" style="70" customWidth="1"/>
    <col min="1029" max="1029" width="2.5546875" style="70" customWidth="1"/>
    <col min="1030" max="1030" width="11.5546875" style="70" customWidth="1"/>
    <col min="1031" max="1031" width="10.33203125" style="70" customWidth="1"/>
    <col min="1032" max="1032" width="9.6640625" style="70" customWidth="1"/>
    <col min="1033" max="1033" width="10.44140625" style="70" customWidth="1"/>
    <col min="1034" max="1034" width="6.33203125" style="70" customWidth="1"/>
    <col min="1035" max="1035" width="13.33203125" style="70" customWidth="1"/>
    <col min="1036" max="1036" width="11.44140625" style="70" customWidth="1"/>
    <col min="1037" max="1037" width="20.44140625" style="70" customWidth="1"/>
    <col min="1038" max="1280" width="8.88671875" style="70"/>
    <col min="1281" max="1281" width="3.6640625" style="70" customWidth="1"/>
    <col min="1282" max="1282" width="8.88671875" style="70"/>
    <col min="1283" max="1283" width="25.33203125" style="70" customWidth="1"/>
    <col min="1284" max="1284" width="13.44140625" style="70" customWidth="1"/>
    <col min="1285" max="1285" width="2.5546875" style="70" customWidth="1"/>
    <col min="1286" max="1286" width="11.5546875" style="70" customWidth="1"/>
    <col min="1287" max="1287" width="10.33203125" style="70" customWidth="1"/>
    <col min="1288" max="1288" width="9.6640625" style="70" customWidth="1"/>
    <col min="1289" max="1289" width="10.44140625" style="70" customWidth="1"/>
    <col min="1290" max="1290" width="6.33203125" style="70" customWidth="1"/>
    <col min="1291" max="1291" width="13.33203125" style="70" customWidth="1"/>
    <col min="1292" max="1292" width="11.44140625" style="70" customWidth="1"/>
    <col min="1293" max="1293" width="20.44140625" style="70" customWidth="1"/>
    <col min="1294" max="1536" width="8.88671875" style="70"/>
    <col min="1537" max="1537" width="3.6640625" style="70" customWidth="1"/>
    <col min="1538" max="1538" width="8.88671875" style="70"/>
    <col min="1539" max="1539" width="25.33203125" style="70" customWidth="1"/>
    <col min="1540" max="1540" width="13.44140625" style="70" customWidth="1"/>
    <col min="1541" max="1541" width="2.5546875" style="70" customWidth="1"/>
    <col min="1542" max="1542" width="11.5546875" style="70" customWidth="1"/>
    <col min="1543" max="1543" width="10.33203125" style="70" customWidth="1"/>
    <col min="1544" max="1544" width="9.6640625" style="70" customWidth="1"/>
    <col min="1545" max="1545" width="10.44140625" style="70" customWidth="1"/>
    <col min="1546" max="1546" width="6.33203125" style="70" customWidth="1"/>
    <col min="1547" max="1547" width="13.33203125" style="70" customWidth="1"/>
    <col min="1548" max="1548" width="11.44140625" style="70" customWidth="1"/>
    <col min="1549" max="1549" width="20.44140625" style="70" customWidth="1"/>
    <col min="1550" max="1792" width="8.88671875" style="70"/>
    <col min="1793" max="1793" width="3.6640625" style="70" customWidth="1"/>
    <col min="1794" max="1794" width="8.88671875" style="70"/>
    <col min="1795" max="1795" width="25.33203125" style="70" customWidth="1"/>
    <col min="1796" max="1796" width="13.44140625" style="70" customWidth="1"/>
    <col min="1797" max="1797" width="2.5546875" style="70" customWidth="1"/>
    <col min="1798" max="1798" width="11.5546875" style="70" customWidth="1"/>
    <col min="1799" max="1799" width="10.33203125" style="70" customWidth="1"/>
    <col min="1800" max="1800" width="9.6640625" style="70" customWidth="1"/>
    <col min="1801" max="1801" width="10.44140625" style="70" customWidth="1"/>
    <col min="1802" max="1802" width="6.33203125" style="70" customWidth="1"/>
    <col min="1803" max="1803" width="13.33203125" style="70" customWidth="1"/>
    <col min="1804" max="1804" width="11.44140625" style="70" customWidth="1"/>
    <col min="1805" max="1805" width="20.44140625" style="70" customWidth="1"/>
    <col min="1806" max="2048" width="8.88671875" style="70"/>
    <col min="2049" max="2049" width="3.6640625" style="70" customWidth="1"/>
    <col min="2050" max="2050" width="8.88671875" style="70"/>
    <col min="2051" max="2051" width="25.33203125" style="70" customWidth="1"/>
    <col min="2052" max="2052" width="13.44140625" style="70" customWidth="1"/>
    <col min="2053" max="2053" width="2.5546875" style="70" customWidth="1"/>
    <col min="2054" max="2054" width="11.5546875" style="70" customWidth="1"/>
    <col min="2055" max="2055" width="10.33203125" style="70" customWidth="1"/>
    <col min="2056" max="2056" width="9.6640625" style="70" customWidth="1"/>
    <col min="2057" max="2057" width="10.44140625" style="70" customWidth="1"/>
    <col min="2058" max="2058" width="6.33203125" style="70" customWidth="1"/>
    <col min="2059" max="2059" width="13.33203125" style="70" customWidth="1"/>
    <col min="2060" max="2060" width="11.44140625" style="70" customWidth="1"/>
    <col min="2061" max="2061" width="20.44140625" style="70" customWidth="1"/>
    <col min="2062" max="2304" width="8.88671875" style="70"/>
    <col min="2305" max="2305" width="3.6640625" style="70" customWidth="1"/>
    <col min="2306" max="2306" width="8.88671875" style="70"/>
    <col min="2307" max="2307" width="25.33203125" style="70" customWidth="1"/>
    <col min="2308" max="2308" width="13.44140625" style="70" customWidth="1"/>
    <col min="2309" max="2309" width="2.5546875" style="70" customWidth="1"/>
    <col min="2310" max="2310" width="11.5546875" style="70" customWidth="1"/>
    <col min="2311" max="2311" width="10.33203125" style="70" customWidth="1"/>
    <col min="2312" max="2312" width="9.6640625" style="70" customWidth="1"/>
    <col min="2313" max="2313" width="10.44140625" style="70" customWidth="1"/>
    <col min="2314" max="2314" width="6.33203125" style="70" customWidth="1"/>
    <col min="2315" max="2315" width="13.33203125" style="70" customWidth="1"/>
    <col min="2316" max="2316" width="11.44140625" style="70" customWidth="1"/>
    <col min="2317" max="2317" width="20.44140625" style="70" customWidth="1"/>
    <col min="2318" max="2560" width="8.88671875" style="70"/>
    <col min="2561" max="2561" width="3.6640625" style="70" customWidth="1"/>
    <col min="2562" max="2562" width="8.88671875" style="70"/>
    <col min="2563" max="2563" width="25.33203125" style="70" customWidth="1"/>
    <col min="2564" max="2564" width="13.44140625" style="70" customWidth="1"/>
    <col min="2565" max="2565" width="2.5546875" style="70" customWidth="1"/>
    <col min="2566" max="2566" width="11.5546875" style="70" customWidth="1"/>
    <col min="2567" max="2567" width="10.33203125" style="70" customWidth="1"/>
    <col min="2568" max="2568" width="9.6640625" style="70" customWidth="1"/>
    <col min="2569" max="2569" width="10.44140625" style="70" customWidth="1"/>
    <col min="2570" max="2570" width="6.33203125" style="70" customWidth="1"/>
    <col min="2571" max="2571" width="13.33203125" style="70" customWidth="1"/>
    <col min="2572" max="2572" width="11.44140625" style="70" customWidth="1"/>
    <col min="2573" max="2573" width="20.44140625" style="70" customWidth="1"/>
    <col min="2574" max="2816" width="8.88671875" style="70"/>
    <col min="2817" max="2817" width="3.6640625" style="70" customWidth="1"/>
    <col min="2818" max="2818" width="8.88671875" style="70"/>
    <col min="2819" max="2819" width="25.33203125" style="70" customWidth="1"/>
    <col min="2820" max="2820" width="13.44140625" style="70" customWidth="1"/>
    <col min="2821" max="2821" width="2.5546875" style="70" customWidth="1"/>
    <col min="2822" max="2822" width="11.5546875" style="70" customWidth="1"/>
    <col min="2823" max="2823" width="10.33203125" style="70" customWidth="1"/>
    <col min="2824" max="2824" width="9.6640625" style="70" customWidth="1"/>
    <col min="2825" max="2825" width="10.44140625" style="70" customWidth="1"/>
    <col min="2826" max="2826" width="6.33203125" style="70" customWidth="1"/>
    <col min="2827" max="2827" width="13.33203125" style="70" customWidth="1"/>
    <col min="2828" max="2828" width="11.44140625" style="70" customWidth="1"/>
    <col min="2829" max="2829" width="20.44140625" style="70" customWidth="1"/>
    <col min="2830" max="3072" width="8.88671875" style="70"/>
    <col min="3073" max="3073" width="3.6640625" style="70" customWidth="1"/>
    <col min="3074" max="3074" width="8.88671875" style="70"/>
    <col min="3075" max="3075" width="25.33203125" style="70" customWidth="1"/>
    <col min="3076" max="3076" width="13.44140625" style="70" customWidth="1"/>
    <col min="3077" max="3077" width="2.5546875" style="70" customWidth="1"/>
    <col min="3078" max="3078" width="11.5546875" style="70" customWidth="1"/>
    <col min="3079" max="3079" width="10.33203125" style="70" customWidth="1"/>
    <col min="3080" max="3080" width="9.6640625" style="70" customWidth="1"/>
    <col min="3081" max="3081" width="10.44140625" style="70" customWidth="1"/>
    <col min="3082" max="3082" width="6.33203125" style="70" customWidth="1"/>
    <col min="3083" max="3083" width="13.33203125" style="70" customWidth="1"/>
    <col min="3084" max="3084" width="11.44140625" style="70" customWidth="1"/>
    <col min="3085" max="3085" width="20.44140625" style="70" customWidth="1"/>
    <col min="3086" max="3328" width="8.88671875" style="70"/>
    <col min="3329" max="3329" width="3.6640625" style="70" customWidth="1"/>
    <col min="3330" max="3330" width="8.88671875" style="70"/>
    <col min="3331" max="3331" width="25.33203125" style="70" customWidth="1"/>
    <col min="3332" max="3332" width="13.44140625" style="70" customWidth="1"/>
    <col min="3333" max="3333" width="2.5546875" style="70" customWidth="1"/>
    <col min="3334" max="3334" width="11.5546875" style="70" customWidth="1"/>
    <col min="3335" max="3335" width="10.33203125" style="70" customWidth="1"/>
    <col min="3336" max="3336" width="9.6640625" style="70" customWidth="1"/>
    <col min="3337" max="3337" width="10.44140625" style="70" customWidth="1"/>
    <col min="3338" max="3338" width="6.33203125" style="70" customWidth="1"/>
    <col min="3339" max="3339" width="13.33203125" style="70" customWidth="1"/>
    <col min="3340" max="3340" width="11.44140625" style="70" customWidth="1"/>
    <col min="3341" max="3341" width="20.44140625" style="70" customWidth="1"/>
    <col min="3342" max="3584" width="8.88671875" style="70"/>
    <col min="3585" max="3585" width="3.6640625" style="70" customWidth="1"/>
    <col min="3586" max="3586" width="8.88671875" style="70"/>
    <col min="3587" max="3587" width="25.33203125" style="70" customWidth="1"/>
    <col min="3588" max="3588" width="13.44140625" style="70" customWidth="1"/>
    <col min="3589" max="3589" width="2.5546875" style="70" customWidth="1"/>
    <col min="3590" max="3590" width="11.5546875" style="70" customWidth="1"/>
    <col min="3591" max="3591" width="10.33203125" style="70" customWidth="1"/>
    <col min="3592" max="3592" width="9.6640625" style="70" customWidth="1"/>
    <col min="3593" max="3593" width="10.44140625" style="70" customWidth="1"/>
    <col min="3594" max="3594" width="6.33203125" style="70" customWidth="1"/>
    <col min="3595" max="3595" width="13.33203125" style="70" customWidth="1"/>
    <col min="3596" max="3596" width="11.44140625" style="70" customWidth="1"/>
    <col min="3597" max="3597" width="20.44140625" style="70" customWidth="1"/>
    <col min="3598" max="3840" width="8.88671875" style="70"/>
    <col min="3841" max="3841" width="3.6640625" style="70" customWidth="1"/>
    <col min="3842" max="3842" width="8.88671875" style="70"/>
    <col min="3843" max="3843" width="25.33203125" style="70" customWidth="1"/>
    <col min="3844" max="3844" width="13.44140625" style="70" customWidth="1"/>
    <col min="3845" max="3845" width="2.5546875" style="70" customWidth="1"/>
    <col min="3846" max="3846" width="11.5546875" style="70" customWidth="1"/>
    <col min="3847" max="3847" width="10.33203125" style="70" customWidth="1"/>
    <col min="3848" max="3848" width="9.6640625" style="70" customWidth="1"/>
    <col min="3849" max="3849" width="10.44140625" style="70" customWidth="1"/>
    <col min="3850" max="3850" width="6.33203125" style="70" customWidth="1"/>
    <col min="3851" max="3851" width="13.33203125" style="70" customWidth="1"/>
    <col min="3852" max="3852" width="11.44140625" style="70" customWidth="1"/>
    <col min="3853" max="3853" width="20.44140625" style="70" customWidth="1"/>
    <col min="3854" max="4096" width="8.88671875" style="70"/>
    <col min="4097" max="4097" width="3.6640625" style="70" customWidth="1"/>
    <col min="4098" max="4098" width="8.88671875" style="70"/>
    <col min="4099" max="4099" width="25.33203125" style="70" customWidth="1"/>
    <col min="4100" max="4100" width="13.44140625" style="70" customWidth="1"/>
    <col min="4101" max="4101" width="2.5546875" style="70" customWidth="1"/>
    <col min="4102" max="4102" width="11.5546875" style="70" customWidth="1"/>
    <col min="4103" max="4103" width="10.33203125" style="70" customWidth="1"/>
    <col min="4104" max="4104" width="9.6640625" style="70" customWidth="1"/>
    <col min="4105" max="4105" width="10.44140625" style="70" customWidth="1"/>
    <col min="4106" max="4106" width="6.33203125" style="70" customWidth="1"/>
    <col min="4107" max="4107" width="13.33203125" style="70" customWidth="1"/>
    <col min="4108" max="4108" width="11.44140625" style="70" customWidth="1"/>
    <col min="4109" max="4109" width="20.44140625" style="70" customWidth="1"/>
    <col min="4110" max="4352" width="8.88671875" style="70"/>
    <col min="4353" max="4353" width="3.6640625" style="70" customWidth="1"/>
    <col min="4354" max="4354" width="8.88671875" style="70"/>
    <col min="4355" max="4355" width="25.33203125" style="70" customWidth="1"/>
    <col min="4356" max="4356" width="13.44140625" style="70" customWidth="1"/>
    <col min="4357" max="4357" width="2.5546875" style="70" customWidth="1"/>
    <col min="4358" max="4358" width="11.5546875" style="70" customWidth="1"/>
    <col min="4359" max="4359" width="10.33203125" style="70" customWidth="1"/>
    <col min="4360" max="4360" width="9.6640625" style="70" customWidth="1"/>
    <col min="4361" max="4361" width="10.44140625" style="70" customWidth="1"/>
    <col min="4362" max="4362" width="6.33203125" style="70" customWidth="1"/>
    <col min="4363" max="4363" width="13.33203125" style="70" customWidth="1"/>
    <col min="4364" max="4364" width="11.44140625" style="70" customWidth="1"/>
    <col min="4365" max="4365" width="20.44140625" style="70" customWidth="1"/>
    <col min="4366" max="4608" width="8.88671875" style="70"/>
    <col min="4609" max="4609" width="3.6640625" style="70" customWidth="1"/>
    <col min="4610" max="4610" width="8.88671875" style="70"/>
    <col min="4611" max="4611" width="25.33203125" style="70" customWidth="1"/>
    <col min="4612" max="4612" width="13.44140625" style="70" customWidth="1"/>
    <col min="4613" max="4613" width="2.5546875" style="70" customWidth="1"/>
    <col min="4614" max="4614" width="11.5546875" style="70" customWidth="1"/>
    <col min="4615" max="4615" width="10.33203125" style="70" customWidth="1"/>
    <col min="4616" max="4616" width="9.6640625" style="70" customWidth="1"/>
    <col min="4617" max="4617" width="10.44140625" style="70" customWidth="1"/>
    <col min="4618" max="4618" width="6.33203125" style="70" customWidth="1"/>
    <col min="4619" max="4619" width="13.33203125" style="70" customWidth="1"/>
    <col min="4620" max="4620" width="11.44140625" style="70" customWidth="1"/>
    <col min="4621" max="4621" width="20.44140625" style="70" customWidth="1"/>
    <col min="4622" max="4864" width="8.88671875" style="70"/>
    <col min="4865" max="4865" width="3.6640625" style="70" customWidth="1"/>
    <col min="4866" max="4866" width="8.88671875" style="70"/>
    <col min="4867" max="4867" width="25.33203125" style="70" customWidth="1"/>
    <col min="4868" max="4868" width="13.44140625" style="70" customWidth="1"/>
    <col min="4869" max="4869" width="2.5546875" style="70" customWidth="1"/>
    <col min="4870" max="4870" width="11.5546875" style="70" customWidth="1"/>
    <col min="4871" max="4871" width="10.33203125" style="70" customWidth="1"/>
    <col min="4872" max="4872" width="9.6640625" style="70" customWidth="1"/>
    <col min="4873" max="4873" width="10.44140625" style="70" customWidth="1"/>
    <col min="4874" max="4874" width="6.33203125" style="70" customWidth="1"/>
    <col min="4875" max="4875" width="13.33203125" style="70" customWidth="1"/>
    <col min="4876" max="4876" width="11.44140625" style="70" customWidth="1"/>
    <col min="4877" max="4877" width="20.44140625" style="70" customWidth="1"/>
    <col min="4878" max="5120" width="8.88671875" style="70"/>
    <col min="5121" max="5121" width="3.6640625" style="70" customWidth="1"/>
    <col min="5122" max="5122" width="8.88671875" style="70"/>
    <col min="5123" max="5123" width="25.33203125" style="70" customWidth="1"/>
    <col min="5124" max="5124" width="13.44140625" style="70" customWidth="1"/>
    <col min="5125" max="5125" width="2.5546875" style="70" customWidth="1"/>
    <col min="5126" max="5126" width="11.5546875" style="70" customWidth="1"/>
    <col min="5127" max="5127" width="10.33203125" style="70" customWidth="1"/>
    <col min="5128" max="5128" width="9.6640625" style="70" customWidth="1"/>
    <col min="5129" max="5129" width="10.44140625" style="70" customWidth="1"/>
    <col min="5130" max="5130" width="6.33203125" style="70" customWidth="1"/>
    <col min="5131" max="5131" width="13.33203125" style="70" customWidth="1"/>
    <col min="5132" max="5132" width="11.44140625" style="70" customWidth="1"/>
    <col min="5133" max="5133" width="20.44140625" style="70" customWidth="1"/>
    <col min="5134" max="5376" width="8.88671875" style="70"/>
    <col min="5377" max="5377" width="3.6640625" style="70" customWidth="1"/>
    <col min="5378" max="5378" width="8.88671875" style="70"/>
    <col min="5379" max="5379" width="25.33203125" style="70" customWidth="1"/>
    <col min="5380" max="5380" width="13.44140625" style="70" customWidth="1"/>
    <col min="5381" max="5381" width="2.5546875" style="70" customWidth="1"/>
    <col min="5382" max="5382" width="11.5546875" style="70" customWidth="1"/>
    <col min="5383" max="5383" width="10.33203125" style="70" customWidth="1"/>
    <col min="5384" max="5384" width="9.6640625" style="70" customWidth="1"/>
    <col min="5385" max="5385" width="10.44140625" style="70" customWidth="1"/>
    <col min="5386" max="5386" width="6.33203125" style="70" customWidth="1"/>
    <col min="5387" max="5387" width="13.33203125" style="70" customWidth="1"/>
    <col min="5388" max="5388" width="11.44140625" style="70" customWidth="1"/>
    <col min="5389" max="5389" width="20.44140625" style="70" customWidth="1"/>
    <col min="5390" max="5632" width="8.88671875" style="70"/>
    <col min="5633" max="5633" width="3.6640625" style="70" customWidth="1"/>
    <col min="5634" max="5634" width="8.88671875" style="70"/>
    <col min="5635" max="5635" width="25.33203125" style="70" customWidth="1"/>
    <col min="5636" max="5636" width="13.44140625" style="70" customWidth="1"/>
    <col min="5637" max="5637" width="2.5546875" style="70" customWidth="1"/>
    <col min="5638" max="5638" width="11.5546875" style="70" customWidth="1"/>
    <col min="5639" max="5639" width="10.33203125" style="70" customWidth="1"/>
    <col min="5640" max="5640" width="9.6640625" style="70" customWidth="1"/>
    <col min="5641" max="5641" width="10.44140625" style="70" customWidth="1"/>
    <col min="5642" max="5642" width="6.33203125" style="70" customWidth="1"/>
    <col min="5643" max="5643" width="13.33203125" style="70" customWidth="1"/>
    <col min="5644" max="5644" width="11.44140625" style="70" customWidth="1"/>
    <col min="5645" max="5645" width="20.44140625" style="70" customWidth="1"/>
    <col min="5646" max="5888" width="8.88671875" style="70"/>
    <col min="5889" max="5889" width="3.6640625" style="70" customWidth="1"/>
    <col min="5890" max="5890" width="8.88671875" style="70"/>
    <col min="5891" max="5891" width="25.33203125" style="70" customWidth="1"/>
    <col min="5892" max="5892" width="13.44140625" style="70" customWidth="1"/>
    <col min="5893" max="5893" width="2.5546875" style="70" customWidth="1"/>
    <col min="5894" max="5894" width="11.5546875" style="70" customWidth="1"/>
    <col min="5895" max="5895" width="10.33203125" style="70" customWidth="1"/>
    <col min="5896" max="5896" width="9.6640625" style="70" customWidth="1"/>
    <col min="5897" max="5897" width="10.44140625" style="70" customWidth="1"/>
    <col min="5898" max="5898" width="6.33203125" style="70" customWidth="1"/>
    <col min="5899" max="5899" width="13.33203125" style="70" customWidth="1"/>
    <col min="5900" max="5900" width="11.44140625" style="70" customWidth="1"/>
    <col min="5901" max="5901" width="20.44140625" style="70" customWidth="1"/>
    <col min="5902" max="6144" width="8.88671875" style="70"/>
    <col min="6145" max="6145" width="3.6640625" style="70" customWidth="1"/>
    <col min="6146" max="6146" width="8.88671875" style="70"/>
    <col min="6147" max="6147" width="25.33203125" style="70" customWidth="1"/>
    <col min="6148" max="6148" width="13.44140625" style="70" customWidth="1"/>
    <col min="6149" max="6149" width="2.5546875" style="70" customWidth="1"/>
    <col min="6150" max="6150" width="11.5546875" style="70" customWidth="1"/>
    <col min="6151" max="6151" width="10.33203125" style="70" customWidth="1"/>
    <col min="6152" max="6152" width="9.6640625" style="70" customWidth="1"/>
    <col min="6153" max="6153" width="10.44140625" style="70" customWidth="1"/>
    <col min="6154" max="6154" width="6.33203125" style="70" customWidth="1"/>
    <col min="6155" max="6155" width="13.33203125" style="70" customWidth="1"/>
    <col min="6156" max="6156" width="11.44140625" style="70" customWidth="1"/>
    <col min="6157" max="6157" width="20.44140625" style="70" customWidth="1"/>
    <col min="6158" max="6400" width="8.88671875" style="70"/>
    <col min="6401" max="6401" width="3.6640625" style="70" customWidth="1"/>
    <col min="6402" max="6402" width="8.88671875" style="70"/>
    <col min="6403" max="6403" width="25.33203125" style="70" customWidth="1"/>
    <col min="6404" max="6404" width="13.44140625" style="70" customWidth="1"/>
    <col min="6405" max="6405" width="2.5546875" style="70" customWidth="1"/>
    <col min="6406" max="6406" width="11.5546875" style="70" customWidth="1"/>
    <col min="6407" max="6407" width="10.33203125" style="70" customWidth="1"/>
    <col min="6408" max="6408" width="9.6640625" style="70" customWidth="1"/>
    <col min="6409" max="6409" width="10.44140625" style="70" customWidth="1"/>
    <col min="6410" max="6410" width="6.33203125" style="70" customWidth="1"/>
    <col min="6411" max="6411" width="13.33203125" style="70" customWidth="1"/>
    <col min="6412" max="6412" width="11.44140625" style="70" customWidth="1"/>
    <col min="6413" max="6413" width="20.44140625" style="70" customWidth="1"/>
    <col min="6414" max="6656" width="8.88671875" style="70"/>
    <col min="6657" max="6657" width="3.6640625" style="70" customWidth="1"/>
    <col min="6658" max="6658" width="8.88671875" style="70"/>
    <col min="6659" max="6659" width="25.33203125" style="70" customWidth="1"/>
    <col min="6660" max="6660" width="13.44140625" style="70" customWidth="1"/>
    <col min="6661" max="6661" width="2.5546875" style="70" customWidth="1"/>
    <col min="6662" max="6662" width="11.5546875" style="70" customWidth="1"/>
    <col min="6663" max="6663" width="10.33203125" style="70" customWidth="1"/>
    <col min="6664" max="6664" width="9.6640625" style="70" customWidth="1"/>
    <col min="6665" max="6665" width="10.44140625" style="70" customWidth="1"/>
    <col min="6666" max="6666" width="6.33203125" style="70" customWidth="1"/>
    <col min="6667" max="6667" width="13.33203125" style="70" customWidth="1"/>
    <col min="6668" max="6668" width="11.44140625" style="70" customWidth="1"/>
    <col min="6669" max="6669" width="20.44140625" style="70" customWidth="1"/>
    <col min="6670" max="6912" width="8.88671875" style="70"/>
    <col min="6913" max="6913" width="3.6640625" style="70" customWidth="1"/>
    <col min="6914" max="6914" width="8.88671875" style="70"/>
    <col min="6915" max="6915" width="25.33203125" style="70" customWidth="1"/>
    <col min="6916" max="6916" width="13.44140625" style="70" customWidth="1"/>
    <col min="6917" max="6917" width="2.5546875" style="70" customWidth="1"/>
    <col min="6918" max="6918" width="11.5546875" style="70" customWidth="1"/>
    <col min="6919" max="6919" width="10.33203125" style="70" customWidth="1"/>
    <col min="6920" max="6920" width="9.6640625" style="70" customWidth="1"/>
    <col min="6921" max="6921" width="10.44140625" style="70" customWidth="1"/>
    <col min="6922" max="6922" width="6.33203125" style="70" customWidth="1"/>
    <col min="6923" max="6923" width="13.33203125" style="70" customWidth="1"/>
    <col min="6924" max="6924" width="11.44140625" style="70" customWidth="1"/>
    <col min="6925" max="6925" width="20.44140625" style="70" customWidth="1"/>
    <col min="6926" max="7168" width="8.88671875" style="70"/>
    <col min="7169" max="7169" width="3.6640625" style="70" customWidth="1"/>
    <col min="7170" max="7170" width="8.88671875" style="70"/>
    <col min="7171" max="7171" width="25.33203125" style="70" customWidth="1"/>
    <col min="7172" max="7172" width="13.44140625" style="70" customWidth="1"/>
    <col min="7173" max="7173" width="2.5546875" style="70" customWidth="1"/>
    <col min="7174" max="7174" width="11.5546875" style="70" customWidth="1"/>
    <col min="7175" max="7175" width="10.33203125" style="70" customWidth="1"/>
    <col min="7176" max="7176" width="9.6640625" style="70" customWidth="1"/>
    <col min="7177" max="7177" width="10.44140625" style="70" customWidth="1"/>
    <col min="7178" max="7178" width="6.33203125" style="70" customWidth="1"/>
    <col min="7179" max="7179" width="13.33203125" style="70" customWidth="1"/>
    <col min="7180" max="7180" width="11.44140625" style="70" customWidth="1"/>
    <col min="7181" max="7181" width="20.44140625" style="70" customWidth="1"/>
    <col min="7182" max="7424" width="8.88671875" style="70"/>
    <col min="7425" max="7425" width="3.6640625" style="70" customWidth="1"/>
    <col min="7426" max="7426" width="8.88671875" style="70"/>
    <col min="7427" max="7427" width="25.33203125" style="70" customWidth="1"/>
    <col min="7428" max="7428" width="13.44140625" style="70" customWidth="1"/>
    <col min="7429" max="7429" width="2.5546875" style="70" customWidth="1"/>
    <col min="7430" max="7430" width="11.5546875" style="70" customWidth="1"/>
    <col min="7431" max="7431" width="10.33203125" style="70" customWidth="1"/>
    <col min="7432" max="7432" width="9.6640625" style="70" customWidth="1"/>
    <col min="7433" max="7433" width="10.44140625" style="70" customWidth="1"/>
    <col min="7434" max="7434" width="6.33203125" style="70" customWidth="1"/>
    <col min="7435" max="7435" width="13.33203125" style="70" customWidth="1"/>
    <col min="7436" max="7436" width="11.44140625" style="70" customWidth="1"/>
    <col min="7437" max="7437" width="20.44140625" style="70" customWidth="1"/>
    <col min="7438" max="7680" width="8.88671875" style="70"/>
    <col min="7681" max="7681" width="3.6640625" style="70" customWidth="1"/>
    <col min="7682" max="7682" width="8.88671875" style="70"/>
    <col min="7683" max="7683" width="25.33203125" style="70" customWidth="1"/>
    <col min="7684" max="7684" width="13.44140625" style="70" customWidth="1"/>
    <col min="7685" max="7685" width="2.5546875" style="70" customWidth="1"/>
    <col min="7686" max="7686" width="11.5546875" style="70" customWidth="1"/>
    <col min="7687" max="7687" width="10.33203125" style="70" customWidth="1"/>
    <col min="7688" max="7688" width="9.6640625" style="70" customWidth="1"/>
    <col min="7689" max="7689" width="10.44140625" style="70" customWidth="1"/>
    <col min="7690" max="7690" width="6.33203125" style="70" customWidth="1"/>
    <col min="7691" max="7691" width="13.33203125" style="70" customWidth="1"/>
    <col min="7692" max="7692" width="11.44140625" style="70" customWidth="1"/>
    <col min="7693" max="7693" width="20.44140625" style="70" customWidth="1"/>
    <col min="7694" max="7936" width="8.88671875" style="70"/>
    <col min="7937" max="7937" width="3.6640625" style="70" customWidth="1"/>
    <col min="7938" max="7938" width="8.88671875" style="70"/>
    <col min="7939" max="7939" width="25.33203125" style="70" customWidth="1"/>
    <col min="7940" max="7940" width="13.44140625" style="70" customWidth="1"/>
    <col min="7941" max="7941" width="2.5546875" style="70" customWidth="1"/>
    <col min="7942" max="7942" width="11.5546875" style="70" customWidth="1"/>
    <col min="7943" max="7943" width="10.33203125" style="70" customWidth="1"/>
    <col min="7944" max="7944" width="9.6640625" style="70" customWidth="1"/>
    <col min="7945" max="7945" width="10.44140625" style="70" customWidth="1"/>
    <col min="7946" max="7946" width="6.33203125" style="70" customWidth="1"/>
    <col min="7947" max="7947" width="13.33203125" style="70" customWidth="1"/>
    <col min="7948" max="7948" width="11.44140625" style="70" customWidth="1"/>
    <col min="7949" max="7949" width="20.44140625" style="70" customWidth="1"/>
    <col min="7950" max="8192" width="8.88671875" style="70"/>
    <col min="8193" max="8193" width="3.6640625" style="70" customWidth="1"/>
    <col min="8194" max="8194" width="8.88671875" style="70"/>
    <col min="8195" max="8195" width="25.33203125" style="70" customWidth="1"/>
    <col min="8196" max="8196" width="13.44140625" style="70" customWidth="1"/>
    <col min="8197" max="8197" width="2.5546875" style="70" customWidth="1"/>
    <col min="8198" max="8198" width="11.5546875" style="70" customWidth="1"/>
    <col min="8199" max="8199" width="10.33203125" style="70" customWidth="1"/>
    <col min="8200" max="8200" width="9.6640625" style="70" customWidth="1"/>
    <col min="8201" max="8201" width="10.44140625" style="70" customWidth="1"/>
    <col min="8202" max="8202" width="6.33203125" style="70" customWidth="1"/>
    <col min="8203" max="8203" width="13.33203125" style="70" customWidth="1"/>
    <col min="8204" max="8204" width="11.44140625" style="70" customWidth="1"/>
    <col min="8205" max="8205" width="20.44140625" style="70" customWidth="1"/>
    <col min="8206" max="8448" width="8.88671875" style="70"/>
    <col min="8449" max="8449" width="3.6640625" style="70" customWidth="1"/>
    <col min="8450" max="8450" width="8.88671875" style="70"/>
    <col min="8451" max="8451" width="25.33203125" style="70" customWidth="1"/>
    <col min="8452" max="8452" width="13.44140625" style="70" customWidth="1"/>
    <col min="8453" max="8453" width="2.5546875" style="70" customWidth="1"/>
    <col min="8454" max="8454" width="11.5546875" style="70" customWidth="1"/>
    <col min="8455" max="8455" width="10.33203125" style="70" customWidth="1"/>
    <col min="8456" max="8456" width="9.6640625" style="70" customWidth="1"/>
    <col min="8457" max="8457" width="10.44140625" style="70" customWidth="1"/>
    <col min="8458" max="8458" width="6.33203125" style="70" customWidth="1"/>
    <col min="8459" max="8459" width="13.33203125" style="70" customWidth="1"/>
    <col min="8460" max="8460" width="11.44140625" style="70" customWidth="1"/>
    <col min="8461" max="8461" width="20.44140625" style="70" customWidth="1"/>
    <col min="8462" max="8704" width="8.88671875" style="70"/>
    <col min="8705" max="8705" width="3.6640625" style="70" customWidth="1"/>
    <col min="8706" max="8706" width="8.88671875" style="70"/>
    <col min="8707" max="8707" width="25.33203125" style="70" customWidth="1"/>
    <col min="8708" max="8708" width="13.44140625" style="70" customWidth="1"/>
    <col min="8709" max="8709" width="2.5546875" style="70" customWidth="1"/>
    <col min="8710" max="8710" width="11.5546875" style="70" customWidth="1"/>
    <col min="8711" max="8711" width="10.33203125" style="70" customWidth="1"/>
    <col min="8712" max="8712" width="9.6640625" style="70" customWidth="1"/>
    <col min="8713" max="8713" width="10.44140625" style="70" customWidth="1"/>
    <col min="8714" max="8714" width="6.33203125" style="70" customWidth="1"/>
    <col min="8715" max="8715" width="13.33203125" style="70" customWidth="1"/>
    <col min="8716" max="8716" width="11.44140625" style="70" customWidth="1"/>
    <col min="8717" max="8717" width="20.44140625" style="70" customWidth="1"/>
    <col min="8718" max="8960" width="8.88671875" style="70"/>
    <col min="8961" max="8961" width="3.6640625" style="70" customWidth="1"/>
    <col min="8962" max="8962" width="8.88671875" style="70"/>
    <col min="8963" max="8963" width="25.33203125" style="70" customWidth="1"/>
    <col min="8964" max="8964" width="13.44140625" style="70" customWidth="1"/>
    <col min="8965" max="8965" width="2.5546875" style="70" customWidth="1"/>
    <col min="8966" max="8966" width="11.5546875" style="70" customWidth="1"/>
    <col min="8967" max="8967" width="10.33203125" style="70" customWidth="1"/>
    <col min="8968" max="8968" width="9.6640625" style="70" customWidth="1"/>
    <col min="8969" max="8969" width="10.44140625" style="70" customWidth="1"/>
    <col min="8970" max="8970" width="6.33203125" style="70" customWidth="1"/>
    <col min="8971" max="8971" width="13.33203125" style="70" customWidth="1"/>
    <col min="8972" max="8972" width="11.44140625" style="70" customWidth="1"/>
    <col min="8973" max="8973" width="20.44140625" style="70" customWidth="1"/>
    <col min="8974" max="9216" width="8.88671875" style="70"/>
    <col min="9217" max="9217" width="3.6640625" style="70" customWidth="1"/>
    <col min="9218" max="9218" width="8.88671875" style="70"/>
    <col min="9219" max="9219" width="25.33203125" style="70" customWidth="1"/>
    <col min="9220" max="9220" width="13.44140625" style="70" customWidth="1"/>
    <col min="9221" max="9221" width="2.5546875" style="70" customWidth="1"/>
    <col min="9222" max="9222" width="11.5546875" style="70" customWidth="1"/>
    <col min="9223" max="9223" width="10.33203125" style="70" customWidth="1"/>
    <col min="9224" max="9224" width="9.6640625" style="70" customWidth="1"/>
    <col min="9225" max="9225" width="10.44140625" style="70" customWidth="1"/>
    <col min="9226" max="9226" width="6.33203125" style="70" customWidth="1"/>
    <col min="9227" max="9227" width="13.33203125" style="70" customWidth="1"/>
    <col min="9228" max="9228" width="11.44140625" style="70" customWidth="1"/>
    <col min="9229" max="9229" width="20.44140625" style="70" customWidth="1"/>
    <col min="9230" max="9472" width="8.88671875" style="70"/>
    <col min="9473" max="9473" width="3.6640625" style="70" customWidth="1"/>
    <col min="9474" max="9474" width="8.88671875" style="70"/>
    <col min="9475" max="9475" width="25.33203125" style="70" customWidth="1"/>
    <col min="9476" max="9476" width="13.44140625" style="70" customWidth="1"/>
    <col min="9477" max="9477" width="2.5546875" style="70" customWidth="1"/>
    <col min="9478" max="9478" width="11.5546875" style="70" customWidth="1"/>
    <col min="9479" max="9479" width="10.33203125" style="70" customWidth="1"/>
    <col min="9480" max="9480" width="9.6640625" style="70" customWidth="1"/>
    <col min="9481" max="9481" width="10.44140625" style="70" customWidth="1"/>
    <col min="9482" max="9482" width="6.33203125" style="70" customWidth="1"/>
    <col min="9483" max="9483" width="13.33203125" style="70" customWidth="1"/>
    <col min="9484" max="9484" width="11.44140625" style="70" customWidth="1"/>
    <col min="9485" max="9485" width="20.44140625" style="70" customWidth="1"/>
    <col min="9486" max="9728" width="8.88671875" style="70"/>
    <col min="9729" max="9729" width="3.6640625" style="70" customWidth="1"/>
    <col min="9730" max="9730" width="8.88671875" style="70"/>
    <col min="9731" max="9731" width="25.33203125" style="70" customWidth="1"/>
    <col min="9732" max="9732" width="13.44140625" style="70" customWidth="1"/>
    <col min="9733" max="9733" width="2.5546875" style="70" customWidth="1"/>
    <col min="9734" max="9734" width="11.5546875" style="70" customWidth="1"/>
    <col min="9735" max="9735" width="10.33203125" style="70" customWidth="1"/>
    <col min="9736" max="9736" width="9.6640625" style="70" customWidth="1"/>
    <col min="9737" max="9737" width="10.44140625" style="70" customWidth="1"/>
    <col min="9738" max="9738" width="6.33203125" style="70" customWidth="1"/>
    <col min="9739" max="9739" width="13.33203125" style="70" customWidth="1"/>
    <col min="9740" max="9740" width="11.44140625" style="70" customWidth="1"/>
    <col min="9741" max="9741" width="20.44140625" style="70" customWidth="1"/>
    <col min="9742" max="9984" width="8.88671875" style="70"/>
    <col min="9985" max="9985" width="3.6640625" style="70" customWidth="1"/>
    <col min="9986" max="9986" width="8.88671875" style="70"/>
    <col min="9987" max="9987" width="25.33203125" style="70" customWidth="1"/>
    <col min="9988" max="9988" width="13.44140625" style="70" customWidth="1"/>
    <col min="9989" max="9989" width="2.5546875" style="70" customWidth="1"/>
    <col min="9990" max="9990" width="11.5546875" style="70" customWidth="1"/>
    <col min="9991" max="9991" width="10.33203125" style="70" customWidth="1"/>
    <col min="9992" max="9992" width="9.6640625" style="70" customWidth="1"/>
    <col min="9993" max="9993" width="10.44140625" style="70" customWidth="1"/>
    <col min="9994" max="9994" width="6.33203125" style="70" customWidth="1"/>
    <col min="9995" max="9995" width="13.33203125" style="70" customWidth="1"/>
    <col min="9996" max="9996" width="11.44140625" style="70" customWidth="1"/>
    <col min="9997" max="9997" width="20.44140625" style="70" customWidth="1"/>
    <col min="9998" max="10240" width="8.88671875" style="70"/>
    <col min="10241" max="10241" width="3.6640625" style="70" customWidth="1"/>
    <col min="10242" max="10242" width="8.88671875" style="70"/>
    <col min="10243" max="10243" width="25.33203125" style="70" customWidth="1"/>
    <col min="10244" max="10244" width="13.44140625" style="70" customWidth="1"/>
    <col min="10245" max="10245" width="2.5546875" style="70" customWidth="1"/>
    <col min="10246" max="10246" width="11.5546875" style="70" customWidth="1"/>
    <col min="10247" max="10247" width="10.33203125" style="70" customWidth="1"/>
    <col min="10248" max="10248" width="9.6640625" style="70" customWidth="1"/>
    <col min="10249" max="10249" width="10.44140625" style="70" customWidth="1"/>
    <col min="10250" max="10250" width="6.33203125" style="70" customWidth="1"/>
    <col min="10251" max="10251" width="13.33203125" style="70" customWidth="1"/>
    <col min="10252" max="10252" width="11.44140625" style="70" customWidth="1"/>
    <col min="10253" max="10253" width="20.44140625" style="70" customWidth="1"/>
    <col min="10254" max="10496" width="8.88671875" style="70"/>
    <col min="10497" max="10497" width="3.6640625" style="70" customWidth="1"/>
    <col min="10498" max="10498" width="8.88671875" style="70"/>
    <col min="10499" max="10499" width="25.33203125" style="70" customWidth="1"/>
    <col min="10500" max="10500" width="13.44140625" style="70" customWidth="1"/>
    <col min="10501" max="10501" width="2.5546875" style="70" customWidth="1"/>
    <col min="10502" max="10502" width="11.5546875" style="70" customWidth="1"/>
    <col min="10503" max="10503" width="10.33203125" style="70" customWidth="1"/>
    <col min="10504" max="10504" width="9.6640625" style="70" customWidth="1"/>
    <col min="10505" max="10505" width="10.44140625" style="70" customWidth="1"/>
    <col min="10506" max="10506" width="6.33203125" style="70" customWidth="1"/>
    <col min="10507" max="10507" width="13.33203125" style="70" customWidth="1"/>
    <col min="10508" max="10508" width="11.44140625" style="70" customWidth="1"/>
    <col min="10509" max="10509" width="20.44140625" style="70" customWidth="1"/>
    <col min="10510" max="10752" width="8.88671875" style="70"/>
    <col min="10753" max="10753" width="3.6640625" style="70" customWidth="1"/>
    <col min="10754" max="10754" width="8.88671875" style="70"/>
    <col min="10755" max="10755" width="25.33203125" style="70" customWidth="1"/>
    <col min="10756" max="10756" width="13.44140625" style="70" customWidth="1"/>
    <col min="10757" max="10757" width="2.5546875" style="70" customWidth="1"/>
    <col min="10758" max="10758" width="11.5546875" style="70" customWidth="1"/>
    <col min="10759" max="10759" width="10.33203125" style="70" customWidth="1"/>
    <col min="10760" max="10760" width="9.6640625" style="70" customWidth="1"/>
    <col min="10761" max="10761" width="10.44140625" style="70" customWidth="1"/>
    <col min="10762" max="10762" width="6.33203125" style="70" customWidth="1"/>
    <col min="10763" max="10763" width="13.33203125" style="70" customWidth="1"/>
    <col min="10764" max="10764" width="11.44140625" style="70" customWidth="1"/>
    <col min="10765" max="10765" width="20.44140625" style="70" customWidth="1"/>
    <col min="10766" max="11008" width="8.88671875" style="70"/>
    <col min="11009" max="11009" width="3.6640625" style="70" customWidth="1"/>
    <col min="11010" max="11010" width="8.88671875" style="70"/>
    <col min="11011" max="11011" width="25.33203125" style="70" customWidth="1"/>
    <col min="11012" max="11012" width="13.44140625" style="70" customWidth="1"/>
    <col min="11013" max="11013" width="2.5546875" style="70" customWidth="1"/>
    <col min="11014" max="11014" width="11.5546875" style="70" customWidth="1"/>
    <col min="11015" max="11015" width="10.33203125" style="70" customWidth="1"/>
    <col min="11016" max="11016" width="9.6640625" style="70" customWidth="1"/>
    <col min="11017" max="11017" width="10.44140625" style="70" customWidth="1"/>
    <col min="11018" max="11018" width="6.33203125" style="70" customWidth="1"/>
    <col min="11019" max="11019" width="13.33203125" style="70" customWidth="1"/>
    <col min="11020" max="11020" width="11.44140625" style="70" customWidth="1"/>
    <col min="11021" max="11021" width="20.44140625" style="70" customWidth="1"/>
    <col min="11022" max="11264" width="8.88671875" style="70"/>
    <col min="11265" max="11265" width="3.6640625" style="70" customWidth="1"/>
    <col min="11266" max="11266" width="8.88671875" style="70"/>
    <col min="11267" max="11267" width="25.33203125" style="70" customWidth="1"/>
    <col min="11268" max="11268" width="13.44140625" style="70" customWidth="1"/>
    <col min="11269" max="11269" width="2.5546875" style="70" customWidth="1"/>
    <col min="11270" max="11270" width="11.5546875" style="70" customWidth="1"/>
    <col min="11271" max="11271" width="10.33203125" style="70" customWidth="1"/>
    <col min="11272" max="11272" width="9.6640625" style="70" customWidth="1"/>
    <col min="11273" max="11273" width="10.44140625" style="70" customWidth="1"/>
    <col min="11274" max="11274" width="6.33203125" style="70" customWidth="1"/>
    <col min="11275" max="11275" width="13.33203125" style="70" customWidth="1"/>
    <col min="11276" max="11276" width="11.44140625" style="70" customWidth="1"/>
    <col min="11277" max="11277" width="20.44140625" style="70" customWidth="1"/>
    <col min="11278" max="11520" width="8.88671875" style="70"/>
    <col min="11521" max="11521" width="3.6640625" style="70" customWidth="1"/>
    <col min="11522" max="11522" width="8.88671875" style="70"/>
    <col min="11523" max="11523" width="25.33203125" style="70" customWidth="1"/>
    <col min="11524" max="11524" width="13.44140625" style="70" customWidth="1"/>
    <col min="11525" max="11525" width="2.5546875" style="70" customWidth="1"/>
    <col min="11526" max="11526" width="11.5546875" style="70" customWidth="1"/>
    <col min="11527" max="11527" width="10.33203125" style="70" customWidth="1"/>
    <col min="11528" max="11528" width="9.6640625" style="70" customWidth="1"/>
    <col min="11529" max="11529" width="10.44140625" style="70" customWidth="1"/>
    <col min="11530" max="11530" width="6.33203125" style="70" customWidth="1"/>
    <col min="11531" max="11531" width="13.33203125" style="70" customWidth="1"/>
    <col min="11532" max="11532" width="11.44140625" style="70" customWidth="1"/>
    <col min="11533" max="11533" width="20.44140625" style="70" customWidth="1"/>
    <col min="11534" max="11776" width="8.88671875" style="70"/>
    <col min="11777" max="11777" width="3.6640625" style="70" customWidth="1"/>
    <col min="11778" max="11778" width="8.88671875" style="70"/>
    <col min="11779" max="11779" width="25.33203125" style="70" customWidth="1"/>
    <col min="11780" max="11780" width="13.44140625" style="70" customWidth="1"/>
    <col min="11781" max="11781" width="2.5546875" style="70" customWidth="1"/>
    <col min="11782" max="11782" width="11.5546875" style="70" customWidth="1"/>
    <col min="11783" max="11783" width="10.33203125" style="70" customWidth="1"/>
    <col min="11784" max="11784" width="9.6640625" style="70" customWidth="1"/>
    <col min="11785" max="11785" width="10.44140625" style="70" customWidth="1"/>
    <col min="11786" max="11786" width="6.33203125" style="70" customWidth="1"/>
    <col min="11787" max="11787" width="13.33203125" style="70" customWidth="1"/>
    <col min="11788" max="11788" width="11.44140625" style="70" customWidth="1"/>
    <col min="11789" max="11789" width="20.44140625" style="70" customWidth="1"/>
    <col min="11790" max="12032" width="8.88671875" style="70"/>
    <col min="12033" max="12033" width="3.6640625" style="70" customWidth="1"/>
    <col min="12034" max="12034" width="8.88671875" style="70"/>
    <col min="12035" max="12035" width="25.33203125" style="70" customWidth="1"/>
    <col min="12036" max="12036" width="13.44140625" style="70" customWidth="1"/>
    <col min="12037" max="12037" width="2.5546875" style="70" customWidth="1"/>
    <col min="12038" max="12038" width="11.5546875" style="70" customWidth="1"/>
    <col min="12039" max="12039" width="10.33203125" style="70" customWidth="1"/>
    <col min="12040" max="12040" width="9.6640625" style="70" customWidth="1"/>
    <col min="12041" max="12041" width="10.44140625" style="70" customWidth="1"/>
    <col min="12042" max="12042" width="6.33203125" style="70" customWidth="1"/>
    <col min="12043" max="12043" width="13.33203125" style="70" customWidth="1"/>
    <col min="12044" max="12044" width="11.44140625" style="70" customWidth="1"/>
    <col min="12045" max="12045" width="20.44140625" style="70" customWidth="1"/>
    <col min="12046" max="12288" width="8.88671875" style="70"/>
    <col min="12289" max="12289" width="3.6640625" style="70" customWidth="1"/>
    <col min="12290" max="12290" width="8.88671875" style="70"/>
    <col min="12291" max="12291" width="25.33203125" style="70" customWidth="1"/>
    <col min="12292" max="12292" width="13.44140625" style="70" customWidth="1"/>
    <col min="12293" max="12293" width="2.5546875" style="70" customWidth="1"/>
    <col min="12294" max="12294" width="11.5546875" style="70" customWidth="1"/>
    <col min="12295" max="12295" width="10.33203125" style="70" customWidth="1"/>
    <col min="12296" max="12296" width="9.6640625" style="70" customWidth="1"/>
    <col min="12297" max="12297" width="10.44140625" style="70" customWidth="1"/>
    <col min="12298" max="12298" width="6.33203125" style="70" customWidth="1"/>
    <col min="12299" max="12299" width="13.33203125" style="70" customWidth="1"/>
    <col min="12300" max="12300" width="11.44140625" style="70" customWidth="1"/>
    <col min="12301" max="12301" width="20.44140625" style="70" customWidth="1"/>
    <col min="12302" max="12544" width="8.88671875" style="70"/>
    <col min="12545" max="12545" width="3.6640625" style="70" customWidth="1"/>
    <col min="12546" max="12546" width="8.88671875" style="70"/>
    <col min="12547" max="12547" width="25.33203125" style="70" customWidth="1"/>
    <col min="12548" max="12548" width="13.44140625" style="70" customWidth="1"/>
    <col min="12549" max="12549" width="2.5546875" style="70" customWidth="1"/>
    <col min="12550" max="12550" width="11.5546875" style="70" customWidth="1"/>
    <col min="12551" max="12551" width="10.33203125" style="70" customWidth="1"/>
    <col min="12552" max="12552" width="9.6640625" style="70" customWidth="1"/>
    <col min="12553" max="12553" width="10.44140625" style="70" customWidth="1"/>
    <col min="12554" max="12554" width="6.33203125" style="70" customWidth="1"/>
    <col min="12555" max="12555" width="13.33203125" style="70" customWidth="1"/>
    <col min="12556" max="12556" width="11.44140625" style="70" customWidth="1"/>
    <col min="12557" max="12557" width="20.44140625" style="70" customWidth="1"/>
    <col min="12558" max="12800" width="8.88671875" style="70"/>
    <col min="12801" max="12801" width="3.6640625" style="70" customWidth="1"/>
    <col min="12802" max="12802" width="8.88671875" style="70"/>
    <col min="12803" max="12803" width="25.33203125" style="70" customWidth="1"/>
    <col min="12804" max="12804" width="13.44140625" style="70" customWidth="1"/>
    <col min="12805" max="12805" width="2.5546875" style="70" customWidth="1"/>
    <col min="12806" max="12806" width="11.5546875" style="70" customWidth="1"/>
    <col min="12807" max="12807" width="10.33203125" style="70" customWidth="1"/>
    <col min="12808" max="12808" width="9.6640625" style="70" customWidth="1"/>
    <col min="12809" max="12809" width="10.44140625" style="70" customWidth="1"/>
    <col min="12810" max="12810" width="6.33203125" style="70" customWidth="1"/>
    <col min="12811" max="12811" width="13.33203125" style="70" customWidth="1"/>
    <col min="12812" max="12812" width="11.44140625" style="70" customWidth="1"/>
    <col min="12813" max="12813" width="20.44140625" style="70" customWidth="1"/>
    <col min="12814" max="13056" width="8.88671875" style="70"/>
    <col min="13057" max="13057" width="3.6640625" style="70" customWidth="1"/>
    <col min="13058" max="13058" width="8.88671875" style="70"/>
    <col min="13059" max="13059" width="25.33203125" style="70" customWidth="1"/>
    <col min="13060" max="13060" width="13.44140625" style="70" customWidth="1"/>
    <col min="13061" max="13061" width="2.5546875" style="70" customWidth="1"/>
    <col min="13062" max="13062" width="11.5546875" style="70" customWidth="1"/>
    <col min="13063" max="13063" width="10.33203125" style="70" customWidth="1"/>
    <col min="13064" max="13064" width="9.6640625" style="70" customWidth="1"/>
    <col min="13065" max="13065" width="10.44140625" style="70" customWidth="1"/>
    <col min="13066" max="13066" width="6.33203125" style="70" customWidth="1"/>
    <col min="13067" max="13067" width="13.33203125" style="70" customWidth="1"/>
    <col min="13068" max="13068" width="11.44140625" style="70" customWidth="1"/>
    <col min="13069" max="13069" width="20.44140625" style="70" customWidth="1"/>
    <col min="13070" max="13312" width="8.88671875" style="70"/>
    <col min="13313" max="13313" width="3.6640625" style="70" customWidth="1"/>
    <col min="13314" max="13314" width="8.88671875" style="70"/>
    <col min="13315" max="13315" width="25.33203125" style="70" customWidth="1"/>
    <col min="13316" max="13316" width="13.44140625" style="70" customWidth="1"/>
    <col min="13317" max="13317" width="2.5546875" style="70" customWidth="1"/>
    <col min="13318" max="13318" width="11.5546875" style="70" customWidth="1"/>
    <col min="13319" max="13319" width="10.33203125" style="70" customWidth="1"/>
    <col min="13320" max="13320" width="9.6640625" style="70" customWidth="1"/>
    <col min="13321" max="13321" width="10.44140625" style="70" customWidth="1"/>
    <col min="13322" max="13322" width="6.33203125" style="70" customWidth="1"/>
    <col min="13323" max="13323" width="13.33203125" style="70" customWidth="1"/>
    <col min="13324" max="13324" width="11.44140625" style="70" customWidth="1"/>
    <col min="13325" max="13325" width="20.44140625" style="70" customWidth="1"/>
    <col min="13326" max="13568" width="8.88671875" style="70"/>
    <col min="13569" max="13569" width="3.6640625" style="70" customWidth="1"/>
    <col min="13570" max="13570" width="8.88671875" style="70"/>
    <col min="13571" max="13571" width="25.33203125" style="70" customWidth="1"/>
    <col min="13572" max="13572" width="13.44140625" style="70" customWidth="1"/>
    <col min="13573" max="13573" width="2.5546875" style="70" customWidth="1"/>
    <col min="13574" max="13574" width="11.5546875" style="70" customWidth="1"/>
    <col min="13575" max="13575" width="10.33203125" style="70" customWidth="1"/>
    <col min="13576" max="13576" width="9.6640625" style="70" customWidth="1"/>
    <col min="13577" max="13577" width="10.44140625" style="70" customWidth="1"/>
    <col min="13578" max="13578" width="6.33203125" style="70" customWidth="1"/>
    <col min="13579" max="13579" width="13.33203125" style="70" customWidth="1"/>
    <col min="13580" max="13580" width="11.44140625" style="70" customWidth="1"/>
    <col min="13581" max="13581" width="20.44140625" style="70" customWidth="1"/>
    <col min="13582" max="13824" width="8.88671875" style="70"/>
    <col min="13825" max="13825" width="3.6640625" style="70" customWidth="1"/>
    <col min="13826" max="13826" width="8.88671875" style="70"/>
    <col min="13827" max="13827" width="25.33203125" style="70" customWidth="1"/>
    <col min="13828" max="13828" width="13.44140625" style="70" customWidth="1"/>
    <col min="13829" max="13829" width="2.5546875" style="70" customWidth="1"/>
    <col min="13830" max="13830" width="11.5546875" style="70" customWidth="1"/>
    <col min="13831" max="13831" width="10.33203125" style="70" customWidth="1"/>
    <col min="13832" max="13832" width="9.6640625" style="70" customWidth="1"/>
    <col min="13833" max="13833" width="10.44140625" style="70" customWidth="1"/>
    <col min="13834" max="13834" width="6.33203125" style="70" customWidth="1"/>
    <col min="13835" max="13835" width="13.33203125" style="70" customWidth="1"/>
    <col min="13836" max="13836" width="11.44140625" style="70" customWidth="1"/>
    <col min="13837" max="13837" width="20.44140625" style="70" customWidth="1"/>
    <col min="13838" max="14080" width="8.88671875" style="70"/>
    <col min="14081" max="14081" width="3.6640625" style="70" customWidth="1"/>
    <col min="14082" max="14082" width="8.88671875" style="70"/>
    <col min="14083" max="14083" width="25.33203125" style="70" customWidth="1"/>
    <col min="14084" max="14084" width="13.44140625" style="70" customWidth="1"/>
    <col min="14085" max="14085" width="2.5546875" style="70" customWidth="1"/>
    <col min="14086" max="14086" width="11.5546875" style="70" customWidth="1"/>
    <col min="14087" max="14087" width="10.33203125" style="70" customWidth="1"/>
    <col min="14088" max="14088" width="9.6640625" style="70" customWidth="1"/>
    <col min="14089" max="14089" width="10.44140625" style="70" customWidth="1"/>
    <col min="14090" max="14090" width="6.33203125" style="70" customWidth="1"/>
    <col min="14091" max="14091" width="13.33203125" style="70" customWidth="1"/>
    <col min="14092" max="14092" width="11.44140625" style="70" customWidth="1"/>
    <col min="14093" max="14093" width="20.44140625" style="70" customWidth="1"/>
    <col min="14094" max="14336" width="8.88671875" style="70"/>
    <col min="14337" max="14337" width="3.6640625" style="70" customWidth="1"/>
    <col min="14338" max="14338" width="8.88671875" style="70"/>
    <col min="14339" max="14339" width="25.33203125" style="70" customWidth="1"/>
    <col min="14340" max="14340" width="13.44140625" style="70" customWidth="1"/>
    <col min="14341" max="14341" width="2.5546875" style="70" customWidth="1"/>
    <col min="14342" max="14342" width="11.5546875" style="70" customWidth="1"/>
    <col min="14343" max="14343" width="10.33203125" style="70" customWidth="1"/>
    <col min="14344" max="14344" width="9.6640625" style="70" customWidth="1"/>
    <col min="14345" max="14345" width="10.44140625" style="70" customWidth="1"/>
    <col min="14346" max="14346" width="6.33203125" style="70" customWidth="1"/>
    <col min="14347" max="14347" width="13.33203125" style="70" customWidth="1"/>
    <col min="14348" max="14348" width="11.44140625" style="70" customWidth="1"/>
    <col min="14349" max="14349" width="20.44140625" style="70" customWidth="1"/>
    <col min="14350" max="14592" width="8.88671875" style="70"/>
    <col min="14593" max="14593" width="3.6640625" style="70" customWidth="1"/>
    <col min="14594" max="14594" width="8.88671875" style="70"/>
    <col min="14595" max="14595" width="25.33203125" style="70" customWidth="1"/>
    <col min="14596" max="14596" width="13.44140625" style="70" customWidth="1"/>
    <col min="14597" max="14597" width="2.5546875" style="70" customWidth="1"/>
    <col min="14598" max="14598" width="11.5546875" style="70" customWidth="1"/>
    <col min="14599" max="14599" width="10.33203125" style="70" customWidth="1"/>
    <col min="14600" max="14600" width="9.6640625" style="70" customWidth="1"/>
    <col min="14601" max="14601" width="10.44140625" style="70" customWidth="1"/>
    <col min="14602" max="14602" width="6.33203125" style="70" customWidth="1"/>
    <col min="14603" max="14603" width="13.33203125" style="70" customWidth="1"/>
    <col min="14604" max="14604" width="11.44140625" style="70" customWidth="1"/>
    <col min="14605" max="14605" width="20.44140625" style="70" customWidth="1"/>
    <col min="14606" max="14848" width="8.88671875" style="70"/>
    <col min="14849" max="14849" width="3.6640625" style="70" customWidth="1"/>
    <col min="14850" max="14850" width="8.88671875" style="70"/>
    <col min="14851" max="14851" width="25.33203125" style="70" customWidth="1"/>
    <col min="14852" max="14852" width="13.44140625" style="70" customWidth="1"/>
    <col min="14853" max="14853" width="2.5546875" style="70" customWidth="1"/>
    <col min="14854" max="14854" width="11.5546875" style="70" customWidth="1"/>
    <col min="14855" max="14855" width="10.33203125" style="70" customWidth="1"/>
    <col min="14856" max="14856" width="9.6640625" style="70" customWidth="1"/>
    <col min="14857" max="14857" width="10.44140625" style="70" customWidth="1"/>
    <col min="14858" max="14858" width="6.33203125" style="70" customWidth="1"/>
    <col min="14859" max="14859" width="13.33203125" style="70" customWidth="1"/>
    <col min="14860" max="14860" width="11.44140625" style="70" customWidth="1"/>
    <col min="14861" max="14861" width="20.44140625" style="70" customWidth="1"/>
    <col min="14862" max="15104" width="8.88671875" style="70"/>
    <col min="15105" max="15105" width="3.6640625" style="70" customWidth="1"/>
    <col min="15106" max="15106" width="8.88671875" style="70"/>
    <col min="15107" max="15107" width="25.33203125" style="70" customWidth="1"/>
    <col min="15108" max="15108" width="13.44140625" style="70" customWidth="1"/>
    <col min="15109" max="15109" width="2.5546875" style="70" customWidth="1"/>
    <col min="15110" max="15110" width="11.5546875" style="70" customWidth="1"/>
    <col min="15111" max="15111" width="10.33203125" style="70" customWidth="1"/>
    <col min="15112" max="15112" width="9.6640625" style="70" customWidth="1"/>
    <col min="15113" max="15113" width="10.44140625" style="70" customWidth="1"/>
    <col min="15114" max="15114" width="6.33203125" style="70" customWidth="1"/>
    <col min="15115" max="15115" width="13.33203125" style="70" customWidth="1"/>
    <col min="15116" max="15116" width="11.44140625" style="70" customWidth="1"/>
    <col min="15117" max="15117" width="20.44140625" style="70" customWidth="1"/>
    <col min="15118" max="15360" width="8.88671875" style="70"/>
    <col min="15361" max="15361" width="3.6640625" style="70" customWidth="1"/>
    <col min="15362" max="15362" width="8.88671875" style="70"/>
    <col min="15363" max="15363" width="25.33203125" style="70" customWidth="1"/>
    <col min="15364" max="15364" width="13.44140625" style="70" customWidth="1"/>
    <col min="15365" max="15365" width="2.5546875" style="70" customWidth="1"/>
    <col min="15366" max="15366" width="11.5546875" style="70" customWidth="1"/>
    <col min="15367" max="15367" width="10.33203125" style="70" customWidth="1"/>
    <col min="15368" max="15368" width="9.6640625" style="70" customWidth="1"/>
    <col min="15369" max="15369" width="10.44140625" style="70" customWidth="1"/>
    <col min="15370" max="15370" width="6.33203125" style="70" customWidth="1"/>
    <col min="15371" max="15371" width="13.33203125" style="70" customWidth="1"/>
    <col min="15372" max="15372" width="11.44140625" style="70" customWidth="1"/>
    <col min="15373" max="15373" width="20.44140625" style="70" customWidth="1"/>
    <col min="15374" max="15616" width="8.88671875" style="70"/>
    <col min="15617" max="15617" width="3.6640625" style="70" customWidth="1"/>
    <col min="15618" max="15618" width="8.88671875" style="70"/>
    <col min="15619" max="15619" width="25.33203125" style="70" customWidth="1"/>
    <col min="15620" max="15620" width="13.44140625" style="70" customWidth="1"/>
    <col min="15621" max="15621" width="2.5546875" style="70" customWidth="1"/>
    <col min="15622" max="15622" width="11.5546875" style="70" customWidth="1"/>
    <col min="15623" max="15623" width="10.33203125" style="70" customWidth="1"/>
    <col min="15624" max="15624" width="9.6640625" style="70" customWidth="1"/>
    <col min="15625" max="15625" width="10.44140625" style="70" customWidth="1"/>
    <col min="15626" max="15626" width="6.33203125" style="70" customWidth="1"/>
    <col min="15627" max="15627" width="13.33203125" style="70" customWidth="1"/>
    <col min="15628" max="15628" width="11.44140625" style="70" customWidth="1"/>
    <col min="15629" max="15629" width="20.44140625" style="70" customWidth="1"/>
    <col min="15630" max="15872" width="8.88671875" style="70"/>
    <col min="15873" max="15873" width="3.6640625" style="70" customWidth="1"/>
    <col min="15874" max="15874" width="8.88671875" style="70"/>
    <col min="15875" max="15875" width="25.33203125" style="70" customWidth="1"/>
    <col min="15876" max="15876" width="13.44140625" style="70" customWidth="1"/>
    <col min="15877" max="15877" width="2.5546875" style="70" customWidth="1"/>
    <col min="15878" max="15878" width="11.5546875" style="70" customWidth="1"/>
    <col min="15879" max="15879" width="10.33203125" style="70" customWidth="1"/>
    <col min="15880" max="15880" width="9.6640625" style="70" customWidth="1"/>
    <col min="15881" max="15881" width="10.44140625" style="70" customWidth="1"/>
    <col min="15882" max="15882" width="6.33203125" style="70" customWidth="1"/>
    <col min="15883" max="15883" width="13.33203125" style="70" customWidth="1"/>
    <col min="15884" max="15884" width="11.44140625" style="70" customWidth="1"/>
    <col min="15885" max="15885" width="20.44140625" style="70" customWidth="1"/>
    <col min="15886" max="16128" width="8.88671875" style="70"/>
    <col min="16129" max="16129" width="3.6640625" style="70" customWidth="1"/>
    <col min="16130" max="16130" width="8.88671875" style="70"/>
    <col min="16131" max="16131" width="25.33203125" style="70" customWidth="1"/>
    <col min="16132" max="16132" width="13.44140625" style="70" customWidth="1"/>
    <col min="16133" max="16133" width="2.5546875" style="70" customWidth="1"/>
    <col min="16134" max="16134" width="11.5546875" style="70" customWidth="1"/>
    <col min="16135" max="16135" width="10.33203125" style="70" customWidth="1"/>
    <col min="16136" max="16136" width="9.6640625" style="70" customWidth="1"/>
    <col min="16137" max="16137" width="10.44140625" style="70" customWidth="1"/>
    <col min="16138" max="16138" width="6.33203125" style="70" customWidth="1"/>
    <col min="16139" max="16139" width="13.33203125" style="70" customWidth="1"/>
    <col min="16140" max="16140" width="11.44140625" style="70" customWidth="1"/>
    <col min="16141" max="16141" width="20.44140625" style="70" customWidth="1"/>
    <col min="16142" max="16384" width="8.88671875" style="70"/>
  </cols>
  <sheetData>
    <row r="1" spans="1:13" ht="22.8" x14ac:dyDescent="0.4">
      <c r="A1" s="1" t="s">
        <v>143</v>
      </c>
    </row>
    <row r="2" spans="1:13" ht="7.5" customHeight="1" x14ac:dyDescent="0.4">
      <c r="A2" s="1"/>
    </row>
    <row r="3" spans="1:13" x14ac:dyDescent="0.3">
      <c r="B3" s="4" t="s">
        <v>0</v>
      </c>
    </row>
    <row r="4" spans="1:13" ht="59.4" customHeight="1" thickBot="1" x14ac:dyDescent="0.35">
      <c r="A4" s="5" t="s">
        <v>1</v>
      </c>
      <c r="B4" s="6" t="s">
        <v>2</v>
      </c>
      <c r="C4" s="7" t="s">
        <v>3</v>
      </c>
      <c r="D4" s="7" t="s">
        <v>4</v>
      </c>
      <c r="E4" s="7"/>
      <c r="F4" s="8" t="s">
        <v>137</v>
      </c>
      <c r="G4" s="8" t="s">
        <v>138</v>
      </c>
      <c r="H4" s="9" t="s">
        <v>139</v>
      </c>
      <c r="I4" s="10" t="s">
        <v>140</v>
      </c>
      <c r="J4" s="5" t="s">
        <v>5</v>
      </c>
      <c r="K4" s="9" t="s">
        <v>141</v>
      </c>
      <c r="L4" s="9" t="s">
        <v>142</v>
      </c>
      <c r="M4" s="7" t="s">
        <v>6</v>
      </c>
    </row>
    <row r="5" spans="1:13" x14ac:dyDescent="0.3">
      <c r="A5" s="92">
        <v>100</v>
      </c>
      <c r="B5" s="73" t="s">
        <v>7</v>
      </c>
      <c r="L5" s="90"/>
    </row>
    <row r="6" spans="1:13" s="76" customFormat="1" ht="66" x14ac:dyDescent="0.25">
      <c r="A6" s="12"/>
      <c r="B6" s="74">
        <v>1</v>
      </c>
      <c r="C6" s="75" t="s">
        <v>8</v>
      </c>
      <c r="D6" s="76" t="s">
        <v>9</v>
      </c>
      <c r="F6" s="16">
        <v>50580</v>
      </c>
      <c r="G6" s="16">
        <v>0</v>
      </c>
      <c r="H6" s="16">
        <v>0</v>
      </c>
      <c r="I6" s="17">
        <f>H6-F6</f>
        <v>-50580</v>
      </c>
      <c r="J6" s="77" t="s">
        <v>15</v>
      </c>
      <c r="K6" s="16"/>
      <c r="L6" s="57"/>
      <c r="M6" s="75" t="s">
        <v>115</v>
      </c>
    </row>
    <row r="7" spans="1:13" s="76" customFormat="1" ht="79.2" x14ac:dyDescent="0.25">
      <c r="A7" s="12"/>
      <c r="B7" s="74">
        <v>2</v>
      </c>
      <c r="C7" s="75" t="s">
        <v>10</v>
      </c>
      <c r="D7" s="76" t="s">
        <v>11</v>
      </c>
      <c r="F7" s="16">
        <v>459427</v>
      </c>
      <c r="G7" s="16">
        <v>0</v>
      </c>
      <c r="H7" s="16">
        <v>209427</v>
      </c>
      <c r="I7" s="17">
        <f>H7-F7</f>
        <v>-250000</v>
      </c>
      <c r="J7" s="77" t="s">
        <v>15</v>
      </c>
      <c r="K7" s="16"/>
      <c r="L7" s="57"/>
      <c r="M7" s="75" t="s">
        <v>129</v>
      </c>
    </row>
    <row r="8" spans="1:13" s="76" customFormat="1" ht="55.2" customHeight="1" x14ac:dyDescent="0.25">
      <c r="A8" s="12"/>
      <c r="B8" s="74">
        <v>3</v>
      </c>
      <c r="C8" s="75" t="s">
        <v>128</v>
      </c>
      <c r="D8" s="76" t="s">
        <v>12</v>
      </c>
      <c r="F8" s="16">
        <v>2126981</v>
      </c>
      <c r="G8" s="16">
        <v>1829648</v>
      </c>
      <c r="H8" s="16" t="s">
        <v>43</v>
      </c>
      <c r="I8" s="17">
        <v>200000</v>
      </c>
      <c r="J8" s="77"/>
      <c r="K8" s="16"/>
      <c r="L8" s="57"/>
      <c r="M8" s="75" t="s">
        <v>58</v>
      </c>
    </row>
    <row r="9" spans="1:13" s="76" customFormat="1" ht="39.6" x14ac:dyDescent="0.25">
      <c r="A9" s="12"/>
      <c r="B9" s="74">
        <v>4</v>
      </c>
      <c r="C9" s="75" t="s">
        <v>13</v>
      </c>
      <c r="D9" s="76" t="s">
        <v>14</v>
      </c>
      <c r="F9" s="16">
        <v>1492493</v>
      </c>
      <c r="G9" s="16">
        <v>1156395</v>
      </c>
      <c r="H9" s="16">
        <v>1156395</v>
      </c>
      <c r="I9" s="78"/>
      <c r="J9" s="77"/>
      <c r="K9" s="16"/>
      <c r="L9" s="57">
        <f>F9-H9</f>
        <v>336098</v>
      </c>
      <c r="M9" s="20" t="s">
        <v>16</v>
      </c>
    </row>
    <row r="10" spans="1:13" s="76" customFormat="1" ht="26.4" x14ac:dyDescent="0.25">
      <c r="A10" s="12"/>
      <c r="B10" s="74">
        <v>5</v>
      </c>
      <c r="C10" s="75" t="s">
        <v>67</v>
      </c>
      <c r="D10" s="76" t="s">
        <v>59</v>
      </c>
      <c r="F10" s="16">
        <v>106011</v>
      </c>
      <c r="G10" s="16">
        <v>0</v>
      </c>
      <c r="H10" s="16">
        <v>0</v>
      </c>
      <c r="I10" s="78"/>
      <c r="J10" s="77"/>
      <c r="K10" s="16"/>
      <c r="L10" s="57">
        <v>106011</v>
      </c>
      <c r="M10" s="20" t="s">
        <v>66</v>
      </c>
    </row>
    <row r="11" spans="1:13" s="76" customFormat="1" ht="26.4" x14ac:dyDescent="0.25">
      <c r="A11" s="12"/>
      <c r="B11" s="74">
        <v>6</v>
      </c>
      <c r="C11" s="75" t="s">
        <v>60</v>
      </c>
      <c r="D11" s="76" t="s">
        <v>61</v>
      </c>
      <c r="F11" s="16">
        <v>133990</v>
      </c>
      <c r="G11" s="16">
        <v>48113</v>
      </c>
      <c r="H11" s="16" t="s">
        <v>43</v>
      </c>
      <c r="I11" s="78"/>
      <c r="J11" s="77"/>
      <c r="K11" s="16"/>
      <c r="L11" s="57"/>
      <c r="M11" s="20" t="s">
        <v>62</v>
      </c>
    </row>
    <row r="12" spans="1:13" s="76" customFormat="1" ht="26.4" x14ac:dyDescent="0.25">
      <c r="A12" s="12"/>
      <c r="B12" s="74">
        <v>7</v>
      </c>
      <c r="C12" s="75" t="s">
        <v>63</v>
      </c>
      <c r="D12" s="76" t="s">
        <v>64</v>
      </c>
      <c r="F12" s="16">
        <v>58990</v>
      </c>
      <c r="G12" s="16">
        <v>7341</v>
      </c>
      <c r="H12" s="16" t="s">
        <v>43</v>
      </c>
      <c r="I12" s="78"/>
      <c r="J12" s="77"/>
      <c r="K12" s="16"/>
      <c r="L12" s="57"/>
      <c r="M12" s="20" t="s">
        <v>65</v>
      </c>
    </row>
    <row r="13" spans="1:13" s="76" customFormat="1" ht="13.2" x14ac:dyDescent="0.25">
      <c r="B13" s="74">
        <v>8</v>
      </c>
      <c r="C13" s="75" t="s">
        <v>17</v>
      </c>
      <c r="D13" s="76" t="s">
        <v>125</v>
      </c>
      <c r="F13" s="79">
        <v>635950</v>
      </c>
      <c r="G13" s="79">
        <v>544320</v>
      </c>
      <c r="H13" s="79">
        <v>895950</v>
      </c>
      <c r="I13" s="78"/>
      <c r="J13" s="77"/>
      <c r="L13" s="89">
        <f>H13-F13</f>
        <v>260000</v>
      </c>
      <c r="M13" s="76" t="s">
        <v>18</v>
      </c>
    </row>
    <row r="14" spans="1:13" s="76" customFormat="1" ht="26.4" x14ac:dyDescent="0.25">
      <c r="B14" s="74">
        <v>9</v>
      </c>
      <c r="C14" s="75" t="s">
        <v>19</v>
      </c>
      <c r="D14" s="76" t="s">
        <v>20</v>
      </c>
      <c r="F14" s="79">
        <v>210940</v>
      </c>
      <c r="G14" s="79">
        <v>0</v>
      </c>
      <c r="H14" s="79">
        <v>110940</v>
      </c>
      <c r="I14" s="78">
        <f>H14-F14</f>
        <v>-100000</v>
      </c>
      <c r="J14" s="77" t="s">
        <v>15</v>
      </c>
      <c r="K14" s="79"/>
      <c r="L14" s="89"/>
      <c r="M14" s="76" t="s">
        <v>21</v>
      </c>
    </row>
    <row r="15" spans="1:13" s="76" customFormat="1" ht="26.4" x14ac:dyDescent="0.25">
      <c r="B15" s="74">
        <v>10</v>
      </c>
      <c r="C15" s="75" t="s">
        <v>22</v>
      </c>
      <c r="D15" s="76" t="s">
        <v>23</v>
      </c>
      <c r="F15" s="79">
        <v>79110</v>
      </c>
      <c r="G15" s="79">
        <v>0</v>
      </c>
      <c r="H15" s="79">
        <v>54110</v>
      </c>
      <c r="I15" s="78">
        <f>H15-F15</f>
        <v>-25000</v>
      </c>
      <c r="J15" s="77" t="s">
        <v>15</v>
      </c>
      <c r="K15" s="79"/>
      <c r="L15" s="89"/>
      <c r="M15" s="76" t="s">
        <v>21</v>
      </c>
    </row>
    <row r="16" spans="1:13" s="76" customFormat="1" ht="13.2" x14ac:dyDescent="0.25">
      <c r="B16" s="74"/>
      <c r="C16" s="75"/>
      <c r="F16" s="79"/>
      <c r="G16" s="79"/>
      <c r="H16" s="79"/>
      <c r="I16" s="78"/>
      <c r="J16" s="77"/>
      <c r="K16" s="79"/>
      <c r="L16" s="89"/>
    </row>
    <row r="17" spans="1:13" s="81" customFormat="1" ht="13.2" x14ac:dyDescent="0.25">
      <c r="A17" s="73">
        <v>101</v>
      </c>
      <c r="B17" s="73" t="s">
        <v>24</v>
      </c>
      <c r="C17" s="80"/>
      <c r="F17" s="82"/>
      <c r="G17" s="82"/>
      <c r="H17" s="82"/>
      <c r="I17" s="78"/>
      <c r="J17" s="83"/>
      <c r="K17" s="82"/>
      <c r="L17" s="89"/>
    </row>
    <row r="18" spans="1:13" s="76" customFormat="1" ht="13.2" x14ac:dyDescent="0.25">
      <c r="B18" s="74">
        <v>1</v>
      </c>
      <c r="C18" s="75" t="s">
        <v>25</v>
      </c>
      <c r="D18" s="76" t="s">
        <v>26</v>
      </c>
      <c r="F18" s="79">
        <v>2183481</v>
      </c>
      <c r="G18" s="79">
        <v>934771</v>
      </c>
      <c r="H18" s="79">
        <v>2033481</v>
      </c>
      <c r="I18" s="78">
        <f>H18-F18</f>
        <v>-150000</v>
      </c>
      <c r="J18" s="77" t="s">
        <v>15</v>
      </c>
      <c r="L18" s="89"/>
      <c r="M18" s="76" t="s">
        <v>21</v>
      </c>
    </row>
    <row r="19" spans="1:13" s="76" customFormat="1" ht="39.6" x14ac:dyDescent="0.25">
      <c r="B19" s="74">
        <v>2</v>
      </c>
      <c r="C19" s="75" t="s">
        <v>27</v>
      </c>
      <c r="D19" s="76" t="s">
        <v>28</v>
      </c>
      <c r="F19" s="79">
        <v>1705868</v>
      </c>
      <c r="G19" s="79">
        <v>149997.5</v>
      </c>
      <c r="H19" s="79">
        <v>1455868</v>
      </c>
      <c r="I19" s="78">
        <f>H19-F19</f>
        <v>-250000</v>
      </c>
      <c r="J19" s="77" t="s">
        <v>15</v>
      </c>
      <c r="K19" s="79"/>
      <c r="L19" s="89"/>
      <c r="M19" s="75" t="s">
        <v>124</v>
      </c>
    </row>
    <row r="20" spans="1:13" s="76" customFormat="1" ht="13.2" x14ac:dyDescent="0.25">
      <c r="B20" s="74">
        <v>3</v>
      </c>
      <c r="C20" s="75" t="s">
        <v>29</v>
      </c>
      <c r="D20" s="76" t="s">
        <v>69</v>
      </c>
      <c r="F20" s="79">
        <v>9702132</v>
      </c>
      <c r="G20" s="79">
        <v>6089267</v>
      </c>
      <c r="H20" s="79">
        <v>8902132</v>
      </c>
      <c r="I20" s="78"/>
      <c r="J20" s="77"/>
      <c r="K20" s="79">
        <f>H20-F20</f>
        <v>-800000</v>
      </c>
      <c r="L20" s="58"/>
      <c r="M20" s="75" t="s">
        <v>68</v>
      </c>
    </row>
    <row r="21" spans="1:13" s="76" customFormat="1" ht="26.4" x14ac:dyDescent="0.25">
      <c r="B21" s="74">
        <v>4</v>
      </c>
      <c r="C21" s="75" t="s">
        <v>30</v>
      </c>
      <c r="D21" s="76" t="s">
        <v>70</v>
      </c>
      <c r="F21" s="79">
        <v>1968948</v>
      </c>
      <c r="G21" s="79">
        <v>1729779</v>
      </c>
      <c r="H21" s="79">
        <v>2168948</v>
      </c>
      <c r="I21" s="78"/>
      <c r="J21" s="77"/>
      <c r="K21" s="79"/>
      <c r="L21" s="89">
        <f>H21-F21</f>
        <v>200000</v>
      </c>
      <c r="M21" s="75" t="s">
        <v>68</v>
      </c>
    </row>
    <row r="22" spans="1:13" s="76" customFormat="1" ht="13.2" x14ac:dyDescent="0.25">
      <c r="B22" s="74">
        <v>5</v>
      </c>
      <c r="C22" s="75" t="s">
        <v>118</v>
      </c>
      <c r="D22" s="76" t="s">
        <v>119</v>
      </c>
      <c r="F22" s="79">
        <v>1000000</v>
      </c>
      <c r="G22" s="79">
        <v>796130</v>
      </c>
      <c r="H22" s="79">
        <v>1500000</v>
      </c>
      <c r="I22" s="78">
        <f>H22-F22</f>
        <v>500000</v>
      </c>
      <c r="J22" s="77" t="s">
        <v>15</v>
      </c>
      <c r="K22" s="79"/>
      <c r="L22" s="89"/>
      <c r="M22" s="75"/>
    </row>
    <row r="23" spans="1:13" ht="52.2" customHeight="1" x14ac:dyDescent="0.3">
      <c r="B23" s="74">
        <v>6</v>
      </c>
      <c r="C23" s="87" t="s">
        <v>71</v>
      </c>
      <c r="D23" s="76" t="s">
        <v>72</v>
      </c>
      <c r="F23" s="79">
        <v>1544460</v>
      </c>
      <c r="G23" s="79">
        <v>869469</v>
      </c>
      <c r="H23" s="88">
        <v>1584460</v>
      </c>
      <c r="I23" s="78">
        <f>H23-F23</f>
        <v>40000</v>
      </c>
      <c r="J23" s="72" t="s">
        <v>15</v>
      </c>
      <c r="L23" s="90"/>
      <c r="M23" s="87" t="s">
        <v>73</v>
      </c>
    </row>
    <row r="24" spans="1:13" x14ac:dyDescent="0.3">
      <c r="B24" s="74"/>
      <c r="C24" s="87"/>
      <c r="D24" s="76"/>
      <c r="F24" s="79"/>
      <c r="G24" s="79"/>
      <c r="H24" s="88"/>
      <c r="I24" s="78"/>
      <c r="L24" s="90"/>
      <c r="M24" s="87"/>
    </row>
    <row r="25" spans="1:13" s="81" customFormat="1" ht="13.2" x14ac:dyDescent="0.25">
      <c r="A25" s="73">
        <v>102</v>
      </c>
      <c r="B25" s="73" t="s">
        <v>31</v>
      </c>
      <c r="C25" s="80"/>
      <c r="F25" s="82"/>
      <c r="G25" s="82"/>
      <c r="H25" s="82"/>
      <c r="I25" s="78"/>
      <c r="J25" s="83"/>
      <c r="K25" s="82"/>
      <c r="L25" s="89"/>
    </row>
    <row r="26" spans="1:13" s="76" customFormat="1" ht="39.6" x14ac:dyDescent="0.25">
      <c r="C26" s="75"/>
      <c r="F26" s="79"/>
      <c r="G26" s="79"/>
      <c r="H26" s="79"/>
      <c r="I26" s="78"/>
      <c r="J26" s="77"/>
      <c r="K26" s="79"/>
      <c r="L26" s="89"/>
      <c r="M26" s="75" t="s">
        <v>32</v>
      </c>
    </row>
    <row r="27" spans="1:13" x14ac:dyDescent="0.3">
      <c r="B27" s="72"/>
      <c r="C27" s="84"/>
      <c r="F27" s="85"/>
      <c r="G27" s="85"/>
      <c r="H27" s="85"/>
      <c r="I27" s="78"/>
      <c r="J27" s="86"/>
      <c r="K27" s="85"/>
      <c r="L27" s="91"/>
    </row>
    <row r="28" spans="1:13" x14ac:dyDescent="0.3">
      <c r="A28" s="73">
        <v>103</v>
      </c>
      <c r="B28" s="73" t="s">
        <v>33</v>
      </c>
      <c r="C28" s="84"/>
      <c r="F28" s="85"/>
      <c r="G28" s="85"/>
      <c r="H28" s="85"/>
      <c r="I28" s="78"/>
      <c r="J28" s="86"/>
      <c r="K28" s="85"/>
      <c r="L28" s="91"/>
    </row>
    <row r="29" spans="1:13" x14ac:dyDescent="0.3">
      <c r="A29" s="50"/>
      <c r="B29" s="74">
        <v>1</v>
      </c>
      <c r="C29" s="87" t="s">
        <v>74</v>
      </c>
      <c r="D29" s="48" t="s">
        <v>75</v>
      </c>
      <c r="E29" s="48"/>
      <c r="F29" s="88">
        <v>751370</v>
      </c>
      <c r="G29" s="88">
        <v>311740</v>
      </c>
      <c r="H29" s="88">
        <v>601370</v>
      </c>
      <c r="I29" s="78">
        <f>H29-F29</f>
        <v>-150000</v>
      </c>
      <c r="J29" s="86" t="s">
        <v>15</v>
      </c>
      <c r="K29" s="85"/>
      <c r="L29" s="91"/>
    </row>
    <row r="30" spans="1:13" ht="43.2" x14ac:dyDescent="0.3">
      <c r="A30" s="50"/>
      <c r="B30" s="51">
        <v>2</v>
      </c>
      <c r="C30" s="87" t="s">
        <v>76</v>
      </c>
      <c r="D30" s="48" t="s">
        <v>77</v>
      </c>
      <c r="F30" s="88">
        <v>804170</v>
      </c>
      <c r="G30" s="88">
        <v>0</v>
      </c>
      <c r="H30" s="88" t="s">
        <v>36</v>
      </c>
      <c r="I30" s="79"/>
      <c r="L30" s="90"/>
      <c r="M30" s="87" t="s">
        <v>78</v>
      </c>
    </row>
    <row r="31" spans="1:13" ht="66.599999999999994" x14ac:dyDescent="0.3">
      <c r="A31" s="50"/>
      <c r="B31" s="74">
        <v>3</v>
      </c>
      <c r="C31" s="75" t="s">
        <v>79</v>
      </c>
      <c r="D31" s="76" t="s">
        <v>80</v>
      </c>
      <c r="E31" s="76"/>
      <c r="F31" s="79">
        <v>-1490199</v>
      </c>
      <c r="G31" s="79">
        <v>0</v>
      </c>
      <c r="H31" s="79" t="s">
        <v>36</v>
      </c>
      <c r="I31" s="79"/>
      <c r="J31" s="86"/>
      <c r="K31" s="85"/>
      <c r="L31" s="91"/>
      <c r="M31" s="75" t="s">
        <v>114</v>
      </c>
    </row>
    <row r="32" spans="1:13" ht="40.200000000000003" x14ac:dyDescent="0.3">
      <c r="A32" s="50"/>
      <c r="B32" s="74">
        <v>4</v>
      </c>
      <c r="C32" s="75" t="s">
        <v>81</v>
      </c>
      <c r="D32" s="76" t="s">
        <v>82</v>
      </c>
      <c r="E32" s="76"/>
      <c r="F32" s="79">
        <v>1554710</v>
      </c>
      <c r="G32" s="79">
        <v>0</v>
      </c>
      <c r="H32" s="79" t="s">
        <v>43</v>
      </c>
      <c r="I32" s="79"/>
      <c r="J32" s="86"/>
      <c r="K32" s="85"/>
      <c r="L32" s="91"/>
      <c r="M32" s="75" t="s">
        <v>83</v>
      </c>
    </row>
    <row r="33" spans="1:13" ht="105.6" customHeight="1" x14ac:dyDescent="0.3">
      <c r="A33" s="50"/>
      <c r="B33" s="74">
        <v>5</v>
      </c>
      <c r="C33" s="75" t="s">
        <v>84</v>
      </c>
      <c r="D33" s="76" t="s">
        <v>35</v>
      </c>
      <c r="E33" s="76"/>
      <c r="F33" s="79">
        <v>499870</v>
      </c>
      <c r="G33" s="79"/>
      <c r="H33" s="79"/>
      <c r="I33" s="79"/>
      <c r="J33" s="86"/>
      <c r="K33" s="85"/>
      <c r="L33" s="91"/>
      <c r="M33" s="75" t="s">
        <v>85</v>
      </c>
    </row>
    <row r="34" spans="1:13" ht="79.8" x14ac:dyDescent="0.3">
      <c r="A34" s="50"/>
      <c r="B34" s="74">
        <v>6</v>
      </c>
      <c r="C34" s="75" t="s">
        <v>86</v>
      </c>
      <c r="D34" s="76" t="s">
        <v>37</v>
      </c>
      <c r="E34" s="76"/>
      <c r="F34" s="79">
        <v>646190</v>
      </c>
      <c r="G34" s="79">
        <v>206922</v>
      </c>
      <c r="H34" s="79">
        <v>206922</v>
      </c>
      <c r="I34" s="78">
        <f>H34-F34</f>
        <v>-439268</v>
      </c>
      <c r="J34" s="86" t="s">
        <v>15</v>
      </c>
      <c r="K34" s="85"/>
      <c r="L34" s="91"/>
      <c r="M34" s="75" t="s">
        <v>87</v>
      </c>
    </row>
    <row r="35" spans="1:13" ht="27" x14ac:dyDescent="0.3">
      <c r="A35" s="50"/>
      <c r="B35" s="74">
        <v>7</v>
      </c>
      <c r="C35" s="75" t="s">
        <v>88</v>
      </c>
      <c r="D35" s="76" t="s">
        <v>38</v>
      </c>
      <c r="E35" s="76"/>
      <c r="F35" s="79">
        <v>1043960</v>
      </c>
      <c r="G35" s="79">
        <v>0</v>
      </c>
      <c r="H35" s="79">
        <v>0</v>
      </c>
      <c r="I35" s="78"/>
      <c r="J35" s="86"/>
      <c r="K35" s="85"/>
      <c r="L35" s="91">
        <f>H35-F35</f>
        <v>-1043960</v>
      </c>
      <c r="M35" s="75" t="s">
        <v>36</v>
      </c>
    </row>
    <row r="36" spans="1:13" ht="53.4" x14ac:dyDescent="0.3">
      <c r="A36" s="50"/>
      <c r="B36" s="74">
        <v>8</v>
      </c>
      <c r="C36" s="75" t="s">
        <v>89</v>
      </c>
      <c r="D36" s="76" t="s">
        <v>90</v>
      </c>
      <c r="E36" s="76"/>
      <c r="F36" s="79">
        <v>1041090</v>
      </c>
      <c r="G36" s="79">
        <v>1154323</v>
      </c>
      <c r="H36" s="79"/>
      <c r="I36" s="78"/>
      <c r="J36" s="86"/>
      <c r="K36" s="85"/>
      <c r="L36" s="91"/>
      <c r="M36" s="75" t="s">
        <v>126</v>
      </c>
    </row>
    <row r="37" spans="1:13" x14ac:dyDescent="0.3">
      <c r="A37" s="50"/>
      <c r="B37" s="74">
        <v>9</v>
      </c>
      <c r="C37" s="75" t="s">
        <v>91</v>
      </c>
      <c r="D37" s="76" t="s">
        <v>92</v>
      </c>
      <c r="E37" s="76"/>
      <c r="F37" s="79">
        <v>-76540</v>
      </c>
      <c r="G37" s="79">
        <v>-206062</v>
      </c>
      <c r="H37" s="79">
        <v>-351540</v>
      </c>
      <c r="I37" s="78">
        <f>H37-F37</f>
        <v>-275000</v>
      </c>
      <c r="J37" s="86" t="s">
        <v>15</v>
      </c>
      <c r="K37" s="85"/>
      <c r="L37" s="91"/>
      <c r="M37" s="75"/>
    </row>
    <row r="38" spans="1:13" x14ac:dyDescent="0.3">
      <c r="A38" s="50"/>
      <c r="B38" s="74">
        <v>10</v>
      </c>
      <c r="C38" s="75" t="s">
        <v>93</v>
      </c>
      <c r="D38" s="76" t="s">
        <v>94</v>
      </c>
      <c r="E38" s="76"/>
      <c r="F38" s="79">
        <v>-59600</v>
      </c>
      <c r="G38" s="79">
        <v>-163000</v>
      </c>
      <c r="H38" s="79">
        <v>-163000</v>
      </c>
      <c r="I38" s="78">
        <f>H38-F38</f>
        <v>-103400</v>
      </c>
      <c r="J38" s="86" t="s">
        <v>15</v>
      </c>
      <c r="K38" s="85"/>
      <c r="L38" s="91"/>
      <c r="M38" s="75" t="s">
        <v>95</v>
      </c>
    </row>
    <row r="39" spans="1:13" x14ac:dyDescent="0.3">
      <c r="A39" s="50"/>
      <c r="B39" s="74">
        <v>11</v>
      </c>
      <c r="C39" s="75" t="s">
        <v>34</v>
      </c>
      <c r="D39" s="76" t="s">
        <v>96</v>
      </c>
      <c r="E39" s="76"/>
      <c r="F39" s="79">
        <v>856500</v>
      </c>
      <c r="G39" s="79">
        <v>0</v>
      </c>
      <c r="H39" s="79"/>
      <c r="I39" s="79"/>
      <c r="J39" s="86"/>
      <c r="K39" s="85"/>
      <c r="L39" s="91"/>
      <c r="M39" s="75" t="s">
        <v>36</v>
      </c>
    </row>
    <row r="40" spans="1:13" x14ac:dyDescent="0.3">
      <c r="A40" s="50"/>
      <c r="B40" s="74">
        <v>12</v>
      </c>
      <c r="C40" s="75" t="s">
        <v>127</v>
      </c>
      <c r="D40" s="76" t="s">
        <v>136</v>
      </c>
      <c r="E40" s="76"/>
      <c r="F40" s="79">
        <v>0</v>
      </c>
      <c r="G40" s="79">
        <v>0</v>
      </c>
      <c r="H40" s="79">
        <v>700000</v>
      </c>
      <c r="I40" s="78">
        <f>H40-F40</f>
        <v>700000</v>
      </c>
      <c r="J40" s="86"/>
      <c r="K40" s="85"/>
      <c r="L40" s="91"/>
      <c r="M40" s="75" t="s">
        <v>135</v>
      </c>
    </row>
    <row r="41" spans="1:13" x14ac:dyDescent="0.3">
      <c r="A41" s="50"/>
      <c r="B41" s="74">
        <v>13</v>
      </c>
      <c r="C41" s="75" t="s">
        <v>130</v>
      </c>
      <c r="D41" s="76" t="s">
        <v>35</v>
      </c>
      <c r="E41" s="76"/>
      <c r="F41" s="79"/>
      <c r="G41" s="79"/>
      <c r="H41" s="79"/>
      <c r="I41" s="78">
        <v>100000</v>
      </c>
      <c r="J41" s="86" t="s">
        <v>15</v>
      </c>
      <c r="K41" s="85"/>
      <c r="L41" s="91"/>
      <c r="M41" s="75"/>
    </row>
    <row r="42" spans="1:13" x14ac:dyDescent="0.3">
      <c r="A42" s="50"/>
      <c r="B42" s="74"/>
      <c r="C42" s="75"/>
      <c r="D42" s="76"/>
      <c r="E42" s="76"/>
      <c r="F42" s="79"/>
      <c r="G42" s="79"/>
      <c r="H42" s="79"/>
      <c r="I42" s="79"/>
      <c r="J42" s="86"/>
      <c r="K42" s="85"/>
      <c r="L42" s="91"/>
      <c r="M42" s="75"/>
    </row>
    <row r="43" spans="1:13" x14ac:dyDescent="0.3">
      <c r="A43" s="73">
        <v>104</v>
      </c>
      <c r="B43" s="30" t="s">
        <v>39</v>
      </c>
      <c r="C43" s="84"/>
      <c r="F43" s="85"/>
      <c r="G43" s="85"/>
      <c r="H43" s="85"/>
      <c r="I43" s="78"/>
      <c r="J43" s="86"/>
      <c r="K43" s="85"/>
      <c r="L43" s="91"/>
    </row>
    <row r="44" spans="1:13" s="76" customFormat="1" ht="39.6" x14ac:dyDescent="0.25">
      <c r="A44" s="12"/>
      <c r="B44" s="74">
        <v>1</v>
      </c>
      <c r="C44" s="75" t="s">
        <v>97</v>
      </c>
      <c r="D44" s="76" t="s">
        <v>40</v>
      </c>
      <c r="F44" s="79">
        <v>4299571</v>
      </c>
      <c r="G44" s="79">
        <v>-812400</v>
      </c>
      <c r="H44" s="79">
        <v>-14173</v>
      </c>
      <c r="I44" s="79" t="s">
        <v>105</v>
      </c>
      <c r="J44" s="77"/>
      <c r="K44" s="52"/>
      <c r="L44" s="89">
        <v>-900000</v>
      </c>
      <c r="M44" s="53" t="s">
        <v>117</v>
      </c>
    </row>
    <row r="45" spans="1:13" s="76" customFormat="1" ht="39.6" x14ac:dyDescent="0.25">
      <c r="A45" s="12"/>
      <c r="B45" s="74">
        <v>2</v>
      </c>
      <c r="C45" s="75" t="s">
        <v>98</v>
      </c>
      <c r="D45" s="76" t="s">
        <v>99</v>
      </c>
      <c r="F45" s="79">
        <v>900650</v>
      </c>
      <c r="G45" s="79">
        <v>9973</v>
      </c>
      <c r="H45" s="79" t="s">
        <v>105</v>
      </c>
      <c r="I45" s="79" t="s">
        <v>105</v>
      </c>
      <c r="J45" s="77"/>
      <c r="K45" s="79"/>
      <c r="L45" s="89"/>
      <c r="M45" s="75" t="s">
        <v>100</v>
      </c>
    </row>
    <row r="46" spans="1:13" s="76" customFormat="1" ht="26.4" x14ac:dyDescent="0.25">
      <c r="B46" s="74">
        <v>3</v>
      </c>
      <c r="C46" s="75" t="s">
        <v>101</v>
      </c>
      <c r="D46" s="76" t="s">
        <v>102</v>
      </c>
      <c r="F46" s="79">
        <v>2529713</v>
      </c>
      <c r="G46" s="79">
        <v>0</v>
      </c>
      <c r="H46" s="79" t="s">
        <v>105</v>
      </c>
      <c r="I46" s="79" t="s">
        <v>105</v>
      </c>
      <c r="J46" s="77"/>
      <c r="K46" s="79"/>
      <c r="L46" s="89"/>
      <c r="M46" s="75" t="s">
        <v>62</v>
      </c>
    </row>
    <row r="47" spans="1:13" s="76" customFormat="1" ht="13.2" x14ac:dyDescent="0.25">
      <c r="B47" s="74">
        <v>4</v>
      </c>
      <c r="C47" s="75" t="s">
        <v>103</v>
      </c>
      <c r="D47" s="76" t="s">
        <v>104</v>
      </c>
      <c r="F47" s="79">
        <v>300000</v>
      </c>
      <c r="G47" s="79">
        <v>0</v>
      </c>
      <c r="H47" s="79" t="s">
        <v>105</v>
      </c>
      <c r="I47" s="79" t="s">
        <v>105</v>
      </c>
      <c r="J47" s="77"/>
      <c r="K47" s="79"/>
      <c r="L47" s="89"/>
      <c r="M47" s="75" t="s">
        <v>105</v>
      </c>
    </row>
    <row r="48" spans="1:13" s="76" customFormat="1" ht="13.2" x14ac:dyDescent="0.25">
      <c r="A48" s="12"/>
      <c r="B48" s="74">
        <v>5</v>
      </c>
      <c r="C48" s="75" t="s">
        <v>41</v>
      </c>
      <c r="D48" s="76" t="s">
        <v>42</v>
      </c>
      <c r="F48" s="79">
        <v>7482666</v>
      </c>
      <c r="G48" s="79">
        <f>118580+993978+840268-65180</f>
        <v>1887646</v>
      </c>
      <c r="H48" s="79" t="s">
        <v>105</v>
      </c>
      <c r="I48" s="79" t="s">
        <v>105</v>
      </c>
      <c r="J48" s="77"/>
      <c r="K48" s="79"/>
      <c r="L48" s="89"/>
      <c r="M48" s="76" t="s">
        <v>105</v>
      </c>
    </row>
    <row r="49" spans="1:13" s="76" customFormat="1" ht="30" customHeight="1" x14ac:dyDescent="0.25">
      <c r="A49" s="12"/>
      <c r="B49" s="74">
        <v>6</v>
      </c>
      <c r="C49" s="75" t="s">
        <v>106</v>
      </c>
      <c r="D49" s="76" t="s">
        <v>107</v>
      </c>
      <c r="F49" s="79">
        <v>2738696</v>
      </c>
      <c r="G49" s="79">
        <v>0</v>
      </c>
      <c r="H49" s="79" t="s">
        <v>105</v>
      </c>
      <c r="I49" s="79" t="s">
        <v>105</v>
      </c>
      <c r="J49" s="77"/>
      <c r="K49" s="79"/>
      <c r="L49" s="89"/>
      <c r="M49" s="76" t="s">
        <v>105</v>
      </c>
    </row>
    <row r="50" spans="1:13" s="76" customFormat="1" ht="13.2" customHeight="1" x14ac:dyDescent="0.25">
      <c r="A50" s="12"/>
      <c r="B50" s="74">
        <v>7</v>
      </c>
      <c r="C50" s="75" t="s">
        <v>108</v>
      </c>
      <c r="D50" s="76" t="s">
        <v>111</v>
      </c>
      <c r="F50" s="79">
        <v>13438888</v>
      </c>
      <c r="G50" s="79">
        <v>0</v>
      </c>
      <c r="H50" s="79" t="s">
        <v>105</v>
      </c>
      <c r="I50" s="79" t="s">
        <v>105</v>
      </c>
      <c r="J50" s="77"/>
      <c r="K50" s="79"/>
      <c r="L50" s="89"/>
      <c r="M50" s="75" t="s">
        <v>105</v>
      </c>
    </row>
    <row r="51" spans="1:13" s="76" customFormat="1" ht="13.2" x14ac:dyDescent="0.25">
      <c r="A51" s="12"/>
      <c r="B51" s="74">
        <v>8</v>
      </c>
      <c r="C51" s="75" t="s">
        <v>109</v>
      </c>
      <c r="D51" s="76" t="s">
        <v>110</v>
      </c>
      <c r="F51" s="79">
        <v>10561064</v>
      </c>
      <c r="G51" s="79">
        <v>0</v>
      </c>
      <c r="H51" s="79" t="s">
        <v>105</v>
      </c>
      <c r="I51" s="79" t="s">
        <v>105</v>
      </c>
      <c r="J51" s="77"/>
      <c r="K51" s="79"/>
      <c r="L51" s="89"/>
      <c r="M51" s="75" t="s">
        <v>105</v>
      </c>
    </row>
    <row r="52" spans="1:13" s="76" customFormat="1" ht="13.2" x14ac:dyDescent="0.25">
      <c r="A52" s="12"/>
      <c r="B52" s="74"/>
      <c r="C52" s="75"/>
      <c r="F52" s="79"/>
      <c r="G52" s="79"/>
      <c r="H52" s="79"/>
      <c r="I52" s="79"/>
      <c r="J52" s="77"/>
      <c r="K52" s="79"/>
      <c r="L52" s="89"/>
      <c r="M52" s="75"/>
    </row>
    <row r="53" spans="1:13" s="73" customFormat="1" ht="13.2" x14ac:dyDescent="0.25">
      <c r="A53" s="73">
        <v>504</v>
      </c>
      <c r="B53" s="30" t="s">
        <v>116</v>
      </c>
      <c r="C53" s="54"/>
      <c r="F53" s="31"/>
      <c r="G53" s="31"/>
      <c r="H53" s="31"/>
      <c r="I53" s="31"/>
      <c r="J53" s="32"/>
      <c r="K53" s="31"/>
      <c r="L53" s="89"/>
      <c r="M53" s="54"/>
    </row>
    <row r="54" spans="1:13" s="76" customFormat="1" ht="92.4" x14ac:dyDescent="0.25">
      <c r="A54" s="12"/>
      <c r="B54" s="74">
        <v>1</v>
      </c>
      <c r="C54" s="75" t="s">
        <v>120</v>
      </c>
      <c r="D54" s="76" t="s">
        <v>121</v>
      </c>
      <c r="F54" s="79">
        <v>-4429710</v>
      </c>
      <c r="G54" s="79">
        <v>0</v>
      </c>
      <c r="H54" s="79">
        <v>-2429710</v>
      </c>
      <c r="I54" s="78">
        <f>H54-F54</f>
        <v>2000000</v>
      </c>
      <c r="J54" s="77" t="s">
        <v>15</v>
      </c>
      <c r="K54" s="79"/>
      <c r="L54" s="89"/>
      <c r="M54" s="75" t="s">
        <v>122</v>
      </c>
    </row>
    <row r="55" spans="1:13" s="76" customFormat="1" ht="13.2" x14ac:dyDescent="0.25">
      <c r="A55" s="12"/>
      <c r="B55" s="74"/>
      <c r="C55" s="75"/>
      <c r="F55" s="79"/>
      <c r="G55" s="79"/>
      <c r="H55" s="79"/>
      <c r="I55" s="79"/>
      <c r="J55" s="77"/>
      <c r="K55" s="79"/>
      <c r="L55" s="89"/>
      <c r="M55" s="75"/>
    </row>
    <row r="56" spans="1:13" s="81" customFormat="1" ht="13.2" x14ac:dyDescent="0.25">
      <c r="A56" s="73">
        <v>601</v>
      </c>
      <c r="B56" s="30" t="s">
        <v>44</v>
      </c>
      <c r="C56" s="80"/>
      <c r="F56" s="33"/>
      <c r="G56" s="82"/>
      <c r="H56" s="82"/>
      <c r="I56" s="78"/>
      <c r="J56" s="83"/>
      <c r="K56" s="82"/>
      <c r="L56" s="58"/>
      <c r="M56" s="80"/>
    </row>
    <row r="57" spans="1:13" s="76" customFormat="1" ht="26.4" x14ac:dyDescent="0.25">
      <c r="B57" s="74">
        <v>1</v>
      </c>
      <c r="C57" s="75" t="s">
        <v>112</v>
      </c>
      <c r="D57" s="76" t="s">
        <v>123</v>
      </c>
      <c r="F57" s="16">
        <v>252235</v>
      </c>
      <c r="G57" s="79">
        <v>216314</v>
      </c>
      <c r="H57" s="79">
        <v>402235</v>
      </c>
      <c r="I57" s="78">
        <f>H57-F57</f>
        <v>150000</v>
      </c>
      <c r="J57" s="77" t="s">
        <v>15</v>
      </c>
      <c r="K57" s="79"/>
      <c r="L57" s="58"/>
      <c r="M57" s="75" t="s">
        <v>113</v>
      </c>
    </row>
    <row r="58" spans="1:13" s="76" customFormat="1" ht="13.2" x14ac:dyDescent="0.25">
      <c r="B58" s="74"/>
      <c r="C58" s="75"/>
      <c r="F58" s="16"/>
      <c r="G58" s="79"/>
      <c r="H58" s="79"/>
      <c r="I58" s="78"/>
      <c r="J58" s="77"/>
      <c r="K58" s="79"/>
      <c r="L58" s="58"/>
      <c r="M58" s="75"/>
    </row>
    <row r="59" spans="1:13" s="76" customFormat="1" ht="13.2" x14ac:dyDescent="0.25">
      <c r="A59" s="73">
        <v>602</v>
      </c>
      <c r="B59" s="30" t="s">
        <v>131</v>
      </c>
      <c r="C59" s="75"/>
      <c r="F59" s="16"/>
      <c r="G59" s="79"/>
      <c r="H59" s="79"/>
      <c r="I59" s="78"/>
      <c r="J59" s="77"/>
      <c r="K59" s="79"/>
      <c r="L59" s="58"/>
      <c r="M59" s="75"/>
    </row>
    <row r="60" spans="1:13" s="76" customFormat="1" ht="26.4" x14ac:dyDescent="0.25">
      <c r="B60" s="74">
        <v>1</v>
      </c>
      <c r="C60" s="75" t="s">
        <v>132</v>
      </c>
      <c r="D60" s="76" t="s">
        <v>133</v>
      </c>
      <c r="F60" s="16">
        <v>0</v>
      </c>
      <c r="G60" s="79">
        <v>0</v>
      </c>
      <c r="H60" s="79"/>
      <c r="I60" s="78">
        <v>1417000</v>
      </c>
      <c r="J60" s="77"/>
      <c r="K60" s="79"/>
      <c r="L60" s="58"/>
      <c r="M60" s="75" t="s">
        <v>134</v>
      </c>
    </row>
    <row r="61" spans="1:13" s="76" customFormat="1" ht="13.2" x14ac:dyDescent="0.25">
      <c r="B61" s="74"/>
      <c r="C61" s="75"/>
      <c r="F61" s="16"/>
      <c r="G61" s="79"/>
      <c r="H61" s="79"/>
      <c r="I61" s="78"/>
      <c r="J61" s="77"/>
      <c r="K61" s="79"/>
      <c r="L61" s="58"/>
      <c r="M61" s="75"/>
    </row>
    <row r="62" spans="1:13" s="81" customFormat="1" ht="13.2" x14ac:dyDescent="0.25">
      <c r="B62" s="29"/>
      <c r="C62" s="80"/>
      <c r="F62" s="34"/>
      <c r="G62" s="34"/>
      <c r="H62" s="34"/>
      <c r="I62" s="35"/>
      <c r="J62" s="36"/>
      <c r="K62" s="34"/>
      <c r="L62" s="60"/>
    </row>
    <row r="63" spans="1:13" x14ac:dyDescent="0.3">
      <c r="C63" s="84"/>
      <c r="F63" s="85"/>
      <c r="G63" s="85"/>
      <c r="H63" s="85"/>
      <c r="I63" s="78"/>
      <c r="J63" s="86"/>
      <c r="K63" s="85"/>
      <c r="L63" s="85"/>
    </row>
    <row r="64" spans="1:13" ht="15" thickBot="1" x14ac:dyDescent="0.35">
      <c r="C64" s="84"/>
      <c r="D64" s="37"/>
      <c r="E64" s="37"/>
      <c r="F64" s="38">
        <f>SUM(F5:F63)</f>
        <v>67104655</v>
      </c>
      <c r="G64" s="38">
        <f>SUM(G5:G63)</f>
        <v>16760686.5</v>
      </c>
      <c r="H64" s="38">
        <f>SUM(H5:H63)</f>
        <v>19023815</v>
      </c>
      <c r="I64" s="39">
        <f>SUM(I5:I63)</f>
        <v>3313752</v>
      </c>
      <c r="J64" s="38"/>
      <c r="K64" s="38">
        <f>SUM(K5:K63)</f>
        <v>-800000</v>
      </c>
      <c r="L64" s="38">
        <f>SUM(L5:L63)</f>
        <v>-1041851</v>
      </c>
      <c r="M64" s="85"/>
    </row>
    <row r="65" spans="1:12" ht="6" customHeight="1" thickTop="1" x14ac:dyDescent="0.3">
      <c r="D65" s="40"/>
      <c r="E65" s="40"/>
      <c r="F65" s="85"/>
      <c r="G65" s="85"/>
      <c r="H65" s="85"/>
      <c r="I65" s="78"/>
      <c r="J65" s="86"/>
      <c r="K65" s="85"/>
      <c r="L65" s="85"/>
    </row>
    <row r="66" spans="1:12" hidden="1" x14ac:dyDescent="0.3">
      <c r="A66" s="73" t="s">
        <v>45</v>
      </c>
      <c r="F66" s="85"/>
      <c r="G66" s="85"/>
      <c r="H66" s="85"/>
      <c r="I66" s="82"/>
      <c r="J66" s="86"/>
      <c r="K66" s="85"/>
      <c r="L66" s="85"/>
    </row>
    <row r="67" spans="1:12" hidden="1" x14ac:dyDescent="0.3">
      <c r="B67" s="73">
        <v>1</v>
      </c>
      <c r="C67" s="73" t="s">
        <v>46</v>
      </c>
      <c r="F67" s="85"/>
      <c r="G67" s="85"/>
      <c r="H67" s="85"/>
      <c r="I67" s="82" t="e">
        <f>I15+#REF!+#REF!+I18+I21+I19+I20+I26+#REF!+I44+#REF!+#REF!+#REF!+I62</f>
        <v>#REF!</v>
      </c>
      <c r="J67" s="86"/>
      <c r="K67" s="85" t="e">
        <f>K15+#REF!+#REF!+K18+K21+K19+#REF!+K26+#REF!+K44+#REF!+#REF!+#REF!+K62</f>
        <v>#REF!</v>
      </c>
      <c r="L67" s="85" t="e">
        <f>L15+#REF!+#REF!+L18+L21+L19+K20+L26+#REF!+L44+#REF!+#REF!+#REF!+L62</f>
        <v>#REF!</v>
      </c>
    </row>
    <row r="68" spans="1:12" hidden="1" x14ac:dyDescent="0.3">
      <c r="B68" s="73">
        <v>2</v>
      </c>
      <c r="C68" s="73" t="s">
        <v>47</v>
      </c>
      <c r="F68" s="85"/>
      <c r="G68" s="85"/>
      <c r="H68" s="85"/>
      <c r="I68" s="82" t="e">
        <f>#REF!+#REF!+#REF!+I13+#REF!+I27+#REF!+#REF!+#REF!+#REF!+#REF!+#REF!+#REF!+#REF!+#REF!+#REF!+#REF!+I46+I47+#REF!+#REF!+#REF!+#REF!</f>
        <v>#REF!</v>
      </c>
      <c r="J68" s="86"/>
      <c r="K68" s="85" t="e">
        <f>#REF!+#REF!+#REF!+L13+#REF!+K27+#REF!+#REF!+#REF!+#REF!+#REF!+#REF!+#REF!+#REF!+#REF!+#REF!+#REF!+K46+K47+#REF!+#REF!+#REF!+#REF!</f>
        <v>#REF!</v>
      </c>
      <c r="L68" s="85" t="e">
        <f>#REF!+#REF!+#REF!+#REF!+#REF!+L27+#REF!+#REF!+#REF!+#REF!+#REF!+#REF!+#REF!+#REF!+#REF!+#REF!+#REF!+L46+L47+#REF!+#REF!+#REF!+#REF!</f>
        <v>#REF!</v>
      </c>
    </row>
    <row r="69" spans="1:12" hidden="1" x14ac:dyDescent="0.3">
      <c r="B69" s="73">
        <v>3</v>
      </c>
      <c r="C69" s="73" t="s">
        <v>48</v>
      </c>
      <c r="F69" s="85"/>
      <c r="G69" s="85"/>
      <c r="H69" s="85"/>
      <c r="I69" s="82" t="e">
        <f>#REF!+#REF!+#REF!+#REF!+#REF!+#REF!+#REF!+#REF!+#REF!+#REF!+#REF!+#REF!+#REF!</f>
        <v>#REF!</v>
      </c>
      <c r="J69" s="86"/>
      <c r="K69" s="85" t="e">
        <f>#REF!+#REF!+#REF!+#REF!+#REF!+#REF!+#REF!+#REF!+#REF!+#REF!+#REF!+#REF!+#REF!</f>
        <v>#REF!</v>
      </c>
      <c r="L69" s="85" t="e">
        <f>#REF!+#REF!+#REF!+#REF!+#REF!+#REF!+#REF!+#REF!+#REF!+#REF!+#REF!+#REF!+#REF!</f>
        <v>#REF!</v>
      </c>
    </row>
    <row r="70" spans="1:12" hidden="1" x14ac:dyDescent="0.3">
      <c r="B70" s="73">
        <v>4</v>
      </c>
      <c r="C70" s="73" t="s">
        <v>49</v>
      </c>
      <c r="F70" s="85"/>
      <c r="G70" s="85"/>
      <c r="H70" s="85"/>
      <c r="I70" s="34" t="e">
        <f>#REF!+#REF!+#REF!+#REF!+#REF!+#REF!+#REF!+#REF!+#REF!+#REF!+#REF!+#REF!+#REF!+#REF!+#REF!</f>
        <v>#REF!</v>
      </c>
      <c r="J70" s="41"/>
      <c r="K70" s="42" t="e">
        <f>#REF!+#REF!+#REF!+#REF!+#REF!+#REF!+#REF!+#REF!+#REF!+#REF!+#REF!+#REF!+#REF!+#REF!+#REF!</f>
        <v>#REF!</v>
      </c>
      <c r="L70" s="42" t="e">
        <f>#REF!+#REF!+#REF!+#REF!+#REF!+#REF!+#REF!+#REF!+#REF!+#REF!+#REF!+#REF!+#REF!+#REF!+#REF!</f>
        <v>#REF!</v>
      </c>
    </row>
    <row r="71" spans="1:12" hidden="1" x14ac:dyDescent="0.3">
      <c r="F71" s="85"/>
      <c r="G71" s="85"/>
      <c r="H71" s="85"/>
      <c r="I71" s="82"/>
      <c r="J71" s="86"/>
      <c r="K71" s="85"/>
      <c r="L71" s="85"/>
    </row>
    <row r="72" spans="1:12" ht="15" hidden="1" thickBot="1" x14ac:dyDescent="0.35">
      <c r="F72" s="85"/>
      <c r="G72" s="85"/>
      <c r="H72" s="85"/>
      <c r="I72" s="43" t="e">
        <f>SUM(I67:I70)</f>
        <v>#REF!</v>
      </c>
      <c r="J72" s="44"/>
      <c r="K72" s="45" t="e">
        <f>SUM(K67:K71)</f>
        <v>#REF!</v>
      </c>
      <c r="L72" s="45" t="e">
        <f>SUM(L67:L71)</f>
        <v>#REF!</v>
      </c>
    </row>
    <row r="73" spans="1:12" x14ac:dyDescent="0.3">
      <c r="F73" s="85"/>
      <c r="G73" s="85"/>
      <c r="H73" s="85"/>
      <c r="I73" s="82"/>
      <c r="J73" s="86"/>
      <c r="K73" s="85"/>
      <c r="L73" s="85"/>
    </row>
    <row r="74" spans="1:12" x14ac:dyDescent="0.3">
      <c r="A74" s="46" t="s">
        <v>50</v>
      </c>
      <c r="F74" s="85"/>
      <c r="G74" s="85"/>
      <c r="H74" s="85"/>
      <c r="I74" s="82"/>
      <c r="J74" s="86"/>
      <c r="K74" s="85"/>
      <c r="L74" s="85"/>
    </row>
    <row r="75" spans="1:12" x14ac:dyDescent="0.3">
      <c r="F75" s="85"/>
      <c r="G75" s="85"/>
      <c r="H75" s="85"/>
      <c r="I75" s="82"/>
      <c r="J75" s="86"/>
      <c r="K75" s="85"/>
      <c r="L75" s="85"/>
    </row>
    <row r="76" spans="1:12" x14ac:dyDescent="0.3">
      <c r="A76" s="70" t="s">
        <v>51</v>
      </c>
      <c r="F76" s="85"/>
      <c r="G76" s="85"/>
      <c r="H76" s="85"/>
      <c r="I76" s="82"/>
      <c r="J76" s="86"/>
      <c r="K76" s="85"/>
      <c r="L76" s="85"/>
    </row>
    <row r="77" spans="1:12" s="73" customFormat="1" ht="13.2" x14ac:dyDescent="0.25">
      <c r="A77" s="73">
        <v>100</v>
      </c>
      <c r="B77" s="73" t="s">
        <v>7</v>
      </c>
      <c r="F77" s="31"/>
      <c r="G77" s="31"/>
      <c r="H77" s="31"/>
      <c r="I77" s="31"/>
      <c r="J77" s="32"/>
      <c r="K77" s="31"/>
      <c r="L77" s="31"/>
    </row>
    <row r="78" spans="1:12" x14ac:dyDescent="0.3">
      <c r="C78" s="70" t="str">
        <f>C14</f>
        <v>Central konto lederers jubilæer/fratrædelse</v>
      </c>
      <c r="D78" s="70" t="str">
        <f>D15</f>
        <v>651.13.283.04</v>
      </c>
      <c r="F78" s="85">
        <f>F15</f>
        <v>79110</v>
      </c>
      <c r="G78" s="85">
        <f>G15</f>
        <v>0</v>
      </c>
      <c r="H78" s="85">
        <f>H15</f>
        <v>54110</v>
      </c>
      <c r="I78" s="82">
        <f>I15</f>
        <v>-25000</v>
      </c>
      <c r="J78" s="70"/>
    </row>
    <row r="79" spans="1:12" x14ac:dyDescent="0.3">
      <c r="C79" s="70" t="e">
        <f>#REF!</f>
        <v>#REF!</v>
      </c>
      <c r="D79" s="70" t="e">
        <f>#REF!</f>
        <v>#REF!</v>
      </c>
      <c r="F79" s="85" t="e">
        <f>#REF!</f>
        <v>#REF!</v>
      </c>
      <c r="G79" s="85" t="e">
        <f>#REF!</f>
        <v>#REF!</v>
      </c>
      <c r="H79" s="85" t="e">
        <f>#REF!</f>
        <v>#REF!</v>
      </c>
      <c r="I79" s="82" t="e">
        <f>#REF!</f>
        <v>#REF!</v>
      </c>
      <c r="J79" s="86"/>
      <c r="K79" s="85"/>
      <c r="L79" s="85"/>
    </row>
    <row r="80" spans="1:12" x14ac:dyDescent="0.3">
      <c r="C80" s="70" t="e">
        <f>#REF!</f>
        <v>#REF!</v>
      </c>
      <c r="D80" s="70" t="e">
        <f>#REF!</f>
        <v>#REF!</v>
      </c>
      <c r="F80" s="85" t="e">
        <f>#REF!</f>
        <v>#REF!</v>
      </c>
      <c r="G80" s="85" t="e">
        <f>#REF!</f>
        <v>#REF!</v>
      </c>
      <c r="H80" s="85" t="e">
        <f>#REF!</f>
        <v>#REF!</v>
      </c>
      <c r="I80" s="82" t="e">
        <f>#REF!</f>
        <v>#REF!</v>
      </c>
      <c r="J80" s="86"/>
      <c r="K80" s="85"/>
      <c r="L80" s="85"/>
    </row>
    <row r="81" spans="1:12" x14ac:dyDescent="0.3">
      <c r="C81" s="70" t="e">
        <f>#REF!</f>
        <v>#REF!</v>
      </c>
      <c r="D81" s="70" t="e">
        <f>#REF!</f>
        <v>#REF!</v>
      </c>
      <c r="F81" s="85" t="e">
        <f>#REF!</f>
        <v>#REF!</v>
      </c>
      <c r="G81" s="85" t="e">
        <f>#REF!</f>
        <v>#REF!</v>
      </c>
      <c r="H81" s="85" t="e">
        <f>#REF!</f>
        <v>#REF!</v>
      </c>
      <c r="I81" s="82" t="e">
        <f>#REF!</f>
        <v>#REF!</v>
      </c>
      <c r="J81" s="86"/>
      <c r="K81" s="85"/>
      <c r="L81" s="85"/>
    </row>
    <row r="82" spans="1:12" x14ac:dyDescent="0.3">
      <c r="C82" s="70" t="e">
        <f>#REF!</f>
        <v>#REF!</v>
      </c>
      <c r="D82" s="70" t="e">
        <f>#REF!</f>
        <v>#REF!</v>
      </c>
      <c r="F82" s="85" t="e">
        <f>#REF!</f>
        <v>#REF!</v>
      </c>
      <c r="G82" s="85" t="e">
        <f>#REF!</f>
        <v>#REF!</v>
      </c>
      <c r="H82" s="85" t="e">
        <f>#REF!</f>
        <v>#REF!</v>
      </c>
      <c r="I82" s="82" t="e">
        <f>#REF!</f>
        <v>#REF!</v>
      </c>
      <c r="J82" s="86"/>
      <c r="K82" s="85"/>
      <c r="L82" s="85"/>
    </row>
    <row r="83" spans="1:12" x14ac:dyDescent="0.3">
      <c r="C83" s="70" t="e">
        <f>#REF!</f>
        <v>#REF!</v>
      </c>
      <c r="D83" s="70" t="e">
        <f>#REF!</f>
        <v>#REF!</v>
      </c>
      <c r="F83" s="85" t="e">
        <f>#REF!</f>
        <v>#REF!</v>
      </c>
      <c r="G83" s="85" t="e">
        <f>#REF!</f>
        <v>#REF!</v>
      </c>
      <c r="H83" s="85" t="e">
        <f>#REF!</f>
        <v>#REF!</v>
      </c>
      <c r="I83" s="82" t="e">
        <f>#REF!</f>
        <v>#REF!</v>
      </c>
      <c r="J83" s="86"/>
      <c r="K83" s="85"/>
      <c r="L83" s="85"/>
    </row>
    <row r="84" spans="1:12" x14ac:dyDescent="0.3">
      <c r="C84" s="70" t="e">
        <f>#REF!</f>
        <v>#REF!</v>
      </c>
      <c r="D84" s="70" t="e">
        <f>#REF!</f>
        <v>#REF!</v>
      </c>
      <c r="F84" s="85" t="e">
        <f>#REF!</f>
        <v>#REF!</v>
      </c>
      <c r="G84" s="85" t="e">
        <f>#REF!</f>
        <v>#REF!</v>
      </c>
      <c r="H84" s="85" t="e">
        <f>#REF!</f>
        <v>#REF!</v>
      </c>
      <c r="I84" s="82" t="e">
        <f>#REF!</f>
        <v>#REF!</v>
      </c>
      <c r="J84" s="86"/>
      <c r="K84" s="85"/>
      <c r="L84" s="85"/>
    </row>
    <row r="85" spans="1:12" x14ac:dyDescent="0.3">
      <c r="C85" s="70" t="e">
        <f>#REF!</f>
        <v>#REF!</v>
      </c>
      <c r="D85" s="70" t="e">
        <f>#REF!</f>
        <v>#REF!</v>
      </c>
      <c r="F85" s="85" t="e">
        <f>#REF!</f>
        <v>#REF!</v>
      </c>
      <c r="G85" s="85" t="e">
        <f>#REF!</f>
        <v>#REF!</v>
      </c>
      <c r="H85" s="85" t="e">
        <f>#REF!</f>
        <v>#REF!</v>
      </c>
      <c r="I85" s="82" t="e">
        <f>#REF!</f>
        <v>#REF!</v>
      </c>
      <c r="J85" s="86"/>
      <c r="K85" s="85"/>
      <c r="L85" s="85"/>
    </row>
    <row r="86" spans="1:12" s="73" customFormat="1" ht="13.2" x14ac:dyDescent="0.25">
      <c r="A86" s="73">
        <v>101</v>
      </c>
      <c r="B86" s="73" t="s">
        <v>24</v>
      </c>
      <c r="F86" s="31"/>
      <c r="G86" s="31"/>
      <c r="H86" s="31"/>
      <c r="I86" s="31"/>
      <c r="J86" s="32"/>
      <c r="K86" s="31"/>
      <c r="L86" s="31"/>
    </row>
    <row r="87" spans="1:12" x14ac:dyDescent="0.3">
      <c r="C87" s="70" t="str">
        <f>C18</f>
        <v>Porto, facility mm</v>
      </c>
      <c r="D87" s="70" t="str">
        <f>D18</f>
        <v>651.01.200.09</v>
      </c>
      <c r="F87" s="85">
        <f>F18</f>
        <v>2183481</v>
      </c>
      <c r="G87" s="85">
        <f>G18</f>
        <v>934771</v>
      </c>
      <c r="H87" s="85">
        <f>H18</f>
        <v>2033481</v>
      </c>
      <c r="I87" s="82">
        <f>I18</f>
        <v>-150000</v>
      </c>
      <c r="J87" s="86"/>
      <c r="K87" s="85"/>
      <c r="L87" s="85"/>
    </row>
    <row r="88" spans="1:12" x14ac:dyDescent="0.3">
      <c r="F88" s="85"/>
      <c r="G88" s="85"/>
      <c r="H88" s="85"/>
      <c r="I88" s="82"/>
      <c r="J88" s="86"/>
      <c r="K88" s="85"/>
      <c r="L88" s="85"/>
    </row>
    <row r="89" spans="1:12" x14ac:dyDescent="0.3">
      <c r="C89" s="70" t="e">
        <f>#REF!</f>
        <v>#REF!</v>
      </c>
      <c r="D89" s="70" t="e">
        <f>#REF!</f>
        <v>#REF!</v>
      </c>
      <c r="F89" s="85" t="e">
        <f>#REF!</f>
        <v>#REF!</v>
      </c>
      <c r="G89" s="85" t="e">
        <f>#REF!</f>
        <v>#REF!</v>
      </c>
      <c r="H89" s="85" t="e">
        <f>#REF!</f>
        <v>#REF!</v>
      </c>
      <c r="I89" s="82" t="e">
        <f>#REF!</f>
        <v>#REF!</v>
      </c>
      <c r="J89" s="86"/>
      <c r="K89" s="85"/>
      <c r="L89" s="85"/>
    </row>
    <row r="90" spans="1:12" hidden="1" x14ac:dyDescent="0.3">
      <c r="C90" s="70" t="e">
        <f>#REF!</f>
        <v>#REF!</v>
      </c>
      <c r="D90" s="70" t="e">
        <f>#REF!</f>
        <v>#REF!</v>
      </c>
      <c r="F90" s="85" t="e">
        <f>#REF!</f>
        <v>#REF!</v>
      </c>
      <c r="G90" s="85" t="e">
        <f>#REF!</f>
        <v>#REF!</v>
      </c>
      <c r="H90" s="85" t="e">
        <f>#REF!</f>
        <v>#REF!</v>
      </c>
      <c r="I90" s="82" t="e">
        <f>#REF!</f>
        <v>#REF!</v>
      </c>
      <c r="J90" s="86"/>
      <c r="K90" s="85"/>
      <c r="L90" s="85"/>
    </row>
    <row r="91" spans="1:12" x14ac:dyDescent="0.3">
      <c r="C91" s="70" t="e">
        <f>#REF!</f>
        <v>#REF!</v>
      </c>
      <c r="D91" s="70" t="e">
        <f>#REF!</f>
        <v>#REF!</v>
      </c>
      <c r="F91" s="85" t="e">
        <f>#REF!</f>
        <v>#REF!</v>
      </c>
      <c r="G91" s="85" t="e">
        <f>#REF!</f>
        <v>#REF!</v>
      </c>
      <c r="H91" s="85" t="e">
        <f>#REF!</f>
        <v>#REF!</v>
      </c>
      <c r="I91" s="82" t="e">
        <f>#REF!</f>
        <v>#REF!</v>
      </c>
      <c r="J91" s="86"/>
      <c r="K91" s="85"/>
      <c r="L91" s="85"/>
    </row>
    <row r="92" spans="1:12" x14ac:dyDescent="0.3">
      <c r="C92" s="70" t="e">
        <f>#REF!</f>
        <v>#REF!</v>
      </c>
      <c r="D92" s="70" t="e">
        <f>#REF!</f>
        <v>#REF!</v>
      </c>
      <c r="F92" s="85" t="e">
        <f>#REF!</f>
        <v>#REF!</v>
      </c>
      <c r="G92" s="85" t="e">
        <f>#REF!</f>
        <v>#REF!</v>
      </c>
      <c r="H92" s="85" t="e">
        <f>#REF!</f>
        <v>#REF!</v>
      </c>
      <c r="I92" s="82" t="e">
        <f>#REF!</f>
        <v>#REF!</v>
      </c>
      <c r="J92" s="86"/>
      <c r="K92" s="85"/>
      <c r="L92" s="85"/>
    </row>
    <row r="93" spans="1:12" x14ac:dyDescent="0.3">
      <c r="C93" s="70" t="e">
        <f>#REF!</f>
        <v>#REF!</v>
      </c>
      <c r="D93" s="70" t="e">
        <f>#REF!</f>
        <v>#REF!</v>
      </c>
      <c r="F93" s="85" t="e">
        <f>#REF!</f>
        <v>#REF!</v>
      </c>
      <c r="G93" s="85" t="e">
        <f>#REF!</f>
        <v>#REF!</v>
      </c>
      <c r="H93" s="85" t="e">
        <f>#REF!</f>
        <v>#REF!</v>
      </c>
      <c r="I93" s="82" t="e">
        <f>#REF!</f>
        <v>#REF!</v>
      </c>
      <c r="J93" s="86"/>
      <c r="K93" s="85"/>
      <c r="L93" s="85"/>
    </row>
    <row r="94" spans="1:12" x14ac:dyDescent="0.3">
      <c r="C94" s="70" t="e">
        <f>#REF!</f>
        <v>#REF!</v>
      </c>
      <c r="D94" s="70" t="e">
        <f>#REF!</f>
        <v>#REF!</v>
      </c>
      <c r="F94" s="85" t="e">
        <f>#REF!</f>
        <v>#REF!</v>
      </c>
      <c r="G94" s="85" t="e">
        <f>#REF!</f>
        <v>#REF!</v>
      </c>
      <c r="H94" s="85" t="e">
        <f>#REF!</f>
        <v>#REF!</v>
      </c>
      <c r="I94" s="82" t="e">
        <f>#REF!</f>
        <v>#REF!</v>
      </c>
      <c r="J94" s="86"/>
      <c r="K94" s="85"/>
      <c r="L94" s="85"/>
    </row>
    <row r="95" spans="1:12" x14ac:dyDescent="0.3">
      <c r="C95" s="70" t="e">
        <f>#REF!</f>
        <v>#REF!</v>
      </c>
      <c r="D95" s="70" t="e">
        <f>#REF!</f>
        <v>#REF!</v>
      </c>
      <c r="F95" s="85" t="e">
        <f>#REF!</f>
        <v>#REF!</v>
      </c>
      <c r="G95" s="85" t="e">
        <f>#REF!</f>
        <v>#REF!</v>
      </c>
      <c r="H95" s="85" t="e">
        <f>#REF!</f>
        <v>#REF!</v>
      </c>
      <c r="I95" s="82" t="e">
        <f>#REF!</f>
        <v>#REF!</v>
      </c>
      <c r="J95" s="86"/>
      <c r="K95" s="85"/>
      <c r="L95" s="85"/>
    </row>
    <row r="96" spans="1:12" s="73" customFormat="1" ht="13.2" x14ac:dyDescent="0.25">
      <c r="A96" s="73">
        <v>104</v>
      </c>
      <c r="B96" s="73" t="s">
        <v>52</v>
      </c>
      <c r="F96" s="31"/>
      <c r="G96" s="31"/>
      <c r="H96" s="31"/>
      <c r="I96" s="31"/>
      <c r="J96" s="32"/>
      <c r="K96" s="31"/>
      <c r="L96" s="31"/>
    </row>
    <row r="97" spans="1:12" x14ac:dyDescent="0.3">
      <c r="C97" s="70" t="e">
        <f>#REF!</f>
        <v>#REF!</v>
      </c>
      <c r="D97" s="70" t="e">
        <f>#REF!</f>
        <v>#REF!</v>
      </c>
      <c r="F97" s="85" t="e">
        <f>#REF!</f>
        <v>#REF!</v>
      </c>
      <c r="G97" s="85" t="e">
        <f>#REF!</f>
        <v>#REF!</v>
      </c>
      <c r="H97" s="85" t="e">
        <f>#REF!</f>
        <v>#REF!</v>
      </c>
      <c r="I97" s="82" t="e">
        <f>#REF!</f>
        <v>#REF!</v>
      </c>
      <c r="J97" s="86"/>
      <c r="K97" s="85"/>
      <c r="L97" s="85"/>
    </row>
    <row r="98" spans="1:12" s="73" customFormat="1" ht="13.2" x14ac:dyDescent="0.25">
      <c r="A98" s="73">
        <v>105</v>
      </c>
      <c r="B98" s="73" t="s">
        <v>53</v>
      </c>
      <c r="F98" s="31"/>
      <c r="G98" s="31"/>
      <c r="H98" s="31"/>
      <c r="I98" s="31"/>
      <c r="J98" s="32"/>
      <c r="K98" s="31"/>
      <c r="L98" s="31"/>
    </row>
    <row r="99" spans="1:12" x14ac:dyDescent="0.3">
      <c r="C99" s="70" t="e">
        <f>#REF!</f>
        <v>#REF!</v>
      </c>
      <c r="D99" s="70" t="e">
        <f>#REF!</f>
        <v>#REF!</v>
      </c>
      <c r="F99" s="85" t="e">
        <f>#REF!</f>
        <v>#REF!</v>
      </c>
      <c r="G99" s="85" t="e">
        <f>#REF!</f>
        <v>#REF!</v>
      </c>
      <c r="H99" s="85" t="e">
        <f>#REF!</f>
        <v>#REF!</v>
      </c>
      <c r="I99" s="82" t="e">
        <f>#REF!</f>
        <v>#REF!</v>
      </c>
      <c r="J99" s="86"/>
      <c r="K99" s="85"/>
      <c r="L99" s="85"/>
    </row>
    <row r="100" spans="1:12" x14ac:dyDescent="0.3">
      <c r="C100" s="70" t="e">
        <f>#REF!</f>
        <v>#REF!</v>
      </c>
      <c r="D100" s="70" t="e">
        <f>#REF!</f>
        <v>#REF!</v>
      </c>
      <c r="F100" s="85" t="e">
        <f>#REF!</f>
        <v>#REF!</v>
      </c>
      <c r="G100" s="85" t="e">
        <f>#REF!</f>
        <v>#REF!</v>
      </c>
      <c r="H100" s="85" t="e">
        <f>#REF!</f>
        <v>#REF!</v>
      </c>
      <c r="I100" s="82" t="e">
        <f>#REF!</f>
        <v>#REF!</v>
      </c>
      <c r="J100" s="86"/>
      <c r="K100" s="85"/>
      <c r="L100" s="85"/>
    </row>
    <row r="101" spans="1:12" x14ac:dyDescent="0.3">
      <c r="C101" s="70" t="e">
        <f>#REF!</f>
        <v>#REF!</v>
      </c>
      <c r="D101" s="70" t="e">
        <f>#REF!</f>
        <v>#REF!</v>
      </c>
      <c r="F101" s="85" t="e">
        <f>#REF!</f>
        <v>#REF!</v>
      </c>
      <c r="G101" s="85" t="e">
        <f>#REF!</f>
        <v>#REF!</v>
      </c>
      <c r="H101" s="85" t="e">
        <f>#REF!</f>
        <v>#REF!</v>
      </c>
      <c r="I101" s="82" t="e">
        <f>#REF!</f>
        <v>#REF!</v>
      </c>
      <c r="J101" s="86"/>
      <c r="K101" s="85"/>
      <c r="L101" s="85"/>
    </row>
    <row r="102" spans="1:12" s="73" customFormat="1" ht="13.2" x14ac:dyDescent="0.25">
      <c r="A102" s="73">
        <v>107</v>
      </c>
      <c r="B102" s="73" t="s">
        <v>54</v>
      </c>
      <c r="F102" s="31"/>
      <c r="G102" s="31"/>
      <c r="H102" s="31"/>
      <c r="I102" s="31"/>
      <c r="J102" s="32"/>
      <c r="K102" s="31"/>
      <c r="L102" s="31"/>
    </row>
    <row r="103" spans="1:12" x14ac:dyDescent="0.3">
      <c r="C103" s="70" t="e">
        <f>#REF!</f>
        <v>#REF!</v>
      </c>
      <c r="D103" s="70" t="e">
        <f>#REF!</f>
        <v>#REF!</v>
      </c>
      <c r="F103" s="85" t="e">
        <f>#REF!</f>
        <v>#REF!</v>
      </c>
      <c r="G103" s="85" t="e">
        <f>#REF!</f>
        <v>#REF!</v>
      </c>
      <c r="H103" s="85" t="e">
        <f>#REF!</f>
        <v>#REF!</v>
      </c>
      <c r="I103" s="82" t="e">
        <f>#REF!</f>
        <v>#REF!</v>
      </c>
      <c r="J103" s="86"/>
      <c r="K103" s="85"/>
      <c r="L103" s="85"/>
    </row>
    <row r="104" spans="1:12" x14ac:dyDescent="0.3">
      <c r="C104" s="70" t="e">
        <f>#REF!</f>
        <v>#REF!</v>
      </c>
      <c r="D104" s="70" t="e">
        <f>#REF!</f>
        <v>#REF!</v>
      </c>
      <c r="F104" s="85" t="e">
        <f>#REF!</f>
        <v>#REF!</v>
      </c>
      <c r="G104" s="85" t="e">
        <f>#REF!</f>
        <v>#REF!</v>
      </c>
      <c r="H104" s="85" t="e">
        <f>#REF!</f>
        <v>#REF!</v>
      </c>
      <c r="I104" s="82" t="e">
        <f>#REF!</f>
        <v>#REF!</v>
      </c>
      <c r="J104" s="86"/>
      <c r="K104" s="85"/>
      <c r="L104" s="85"/>
    </row>
    <row r="105" spans="1:12" x14ac:dyDescent="0.3">
      <c r="C105" s="70" t="e">
        <f>#REF!</f>
        <v>#REF!</v>
      </c>
      <c r="D105" s="70" t="e">
        <f>#REF!</f>
        <v>#REF!</v>
      </c>
      <c r="F105" s="85" t="e">
        <f>#REF!</f>
        <v>#REF!</v>
      </c>
      <c r="G105" s="85" t="e">
        <f>#REF!</f>
        <v>#REF!</v>
      </c>
      <c r="H105" s="85" t="e">
        <f>#REF!</f>
        <v>#REF!</v>
      </c>
      <c r="I105" s="82" t="e">
        <f>#REF!</f>
        <v>#REF!</v>
      </c>
      <c r="J105" s="86"/>
      <c r="K105" s="85"/>
      <c r="L105" s="85"/>
    </row>
    <row r="106" spans="1:12" s="73" customFormat="1" ht="13.2" x14ac:dyDescent="0.25">
      <c r="A106" s="73">
        <v>108</v>
      </c>
      <c r="B106" s="73" t="s">
        <v>55</v>
      </c>
      <c r="F106" s="31"/>
      <c r="G106" s="31"/>
      <c r="H106" s="31"/>
      <c r="I106" s="31"/>
      <c r="J106" s="32"/>
      <c r="K106" s="31"/>
      <c r="L106" s="31"/>
    </row>
    <row r="107" spans="1:12" x14ac:dyDescent="0.3">
      <c r="C107" s="70" t="e">
        <f>#REF!</f>
        <v>#REF!</v>
      </c>
      <c r="D107" s="70" t="e">
        <f>#REF!</f>
        <v>#REF!</v>
      </c>
      <c r="F107" s="85" t="e">
        <f>#REF!</f>
        <v>#REF!</v>
      </c>
      <c r="G107" s="85" t="e">
        <f>#REF!</f>
        <v>#REF!</v>
      </c>
      <c r="H107" s="85" t="e">
        <f>#REF!</f>
        <v>#REF!</v>
      </c>
      <c r="I107" s="82" t="e">
        <f>#REF!</f>
        <v>#REF!</v>
      </c>
      <c r="J107" s="86"/>
      <c r="K107" s="85"/>
      <c r="L107" s="85"/>
    </row>
    <row r="108" spans="1:12" x14ac:dyDescent="0.3">
      <c r="C108" s="70" t="e">
        <f>#REF!</f>
        <v>#REF!</v>
      </c>
      <c r="D108" s="70" t="e">
        <f>#REF!</f>
        <v>#REF!</v>
      </c>
      <c r="F108" s="85" t="e">
        <f>#REF!</f>
        <v>#REF!</v>
      </c>
      <c r="G108" s="85" t="e">
        <f>#REF!</f>
        <v>#REF!</v>
      </c>
      <c r="H108" s="85" t="e">
        <f>#REF!</f>
        <v>#REF!</v>
      </c>
      <c r="I108" s="82" t="e">
        <f>#REF!</f>
        <v>#REF!</v>
      </c>
      <c r="J108" s="86"/>
      <c r="K108" s="85"/>
      <c r="L108" s="85"/>
    </row>
    <row r="109" spans="1:12" s="73" customFormat="1" ht="13.2" x14ac:dyDescent="0.25">
      <c r="A109" s="73">
        <v>502</v>
      </c>
      <c r="B109" s="73" t="s">
        <v>56</v>
      </c>
      <c r="F109" s="31"/>
      <c r="G109" s="31"/>
      <c r="H109" s="31"/>
      <c r="I109" s="31"/>
      <c r="J109" s="32"/>
      <c r="K109" s="31"/>
      <c r="L109" s="31"/>
    </row>
    <row r="110" spans="1:12" x14ac:dyDescent="0.3">
      <c r="C110" s="70" t="e">
        <f>#REF!</f>
        <v>#REF!</v>
      </c>
      <c r="D110" s="70" t="e">
        <f>#REF!</f>
        <v>#REF!</v>
      </c>
      <c r="F110" s="85" t="e">
        <f>#REF!</f>
        <v>#REF!</v>
      </c>
      <c r="G110" s="85" t="e">
        <f>#REF!</f>
        <v>#REF!</v>
      </c>
      <c r="H110" s="85" t="e">
        <f>#REF!</f>
        <v>#REF!</v>
      </c>
      <c r="I110" s="82" t="e">
        <f>#REF!</f>
        <v>#REF!</v>
      </c>
      <c r="J110" s="86"/>
      <c r="K110" s="85"/>
      <c r="L110" s="85"/>
    </row>
    <row r="111" spans="1:12" x14ac:dyDescent="0.3">
      <c r="C111" s="70" t="e">
        <f>#REF!</f>
        <v>#REF!</v>
      </c>
      <c r="D111" s="70" t="e">
        <f>#REF!</f>
        <v>#REF!</v>
      </c>
      <c r="F111" s="85" t="e">
        <f>#REF!</f>
        <v>#REF!</v>
      </c>
      <c r="G111" s="85" t="e">
        <f>#REF!</f>
        <v>#REF!</v>
      </c>
      <c r="H111" s="85" t="e">
        <f>#REF!</f>
        <v>#REF!</v>
      </c>
      <c r="I111" s="82" t="e">
        <f>#REF!</f>
        <v>#REF!</v>
      </c>
      <c r="J111" s="86"/>
      <c r="K111" s="85"/>
      <c r="L111" s="85"/>
    </row>
    <row r="112" spans="1:12" s="73" customFormat="1" ht="13.2" x14ac:dyDescent="0.25">
      <c r="A112" s="73">
        <v>601</v>
      </c>
      <c r="B112" s="73" t="s">
        <v>44</v>
      </c>
      <c r="F112" s="31"/>
      <c r="G112" s="31"/>
      <c r="H112" s="31"/>
      <c r="I112" s="31"/>
      <c r="J112" s="32"/>
      <c r="K112" s="31"/>
      <c r="L112" s="31"/>
    </row>
    <row r="113" spans="2:12" x14ac:dyDescent="0.3">
      <c r="C113" s="70" t="e">
        <f>#REF!</f>
        <v>#REF!</v>
      </c>
      <c r="D113" s="70" t="e">
        <f>#REF!</f>
        <v>#REF!</v>
      </c>
      <c r="F113" s="85" t="e">
        <f>#REF!</f>
        <v>#REF!</v>
      </c>
      <c r="G113" s="85" t="e">
        <f>#REF!</f>
        <v>#REF!</v>
      </c>
      <c r="H113" s="85" t="e">
        <f>#REF!</f>
        <v>#REF!</v>
      </c>
      <c r="I113" s="82" t="e">
        <f>#REF!</f>
        <v>#REF!</v>
      </c>
      <c r="J113" s="86"/>
      <c r="K113" s="85"/>
      <c r="L113" s="85"/>
    </row>
    <row r="114" spans="2:12" x14ac:dyDescent="0.3">
      <c r="C114" s="70" t="e">
        <f>#REF!</f>
        <v>#REF!</v>
      </c>
      <c r="D114" s="70" t="e">
        <f>#REF!</f>
        <v>#REF!</v>
      </c>
      <c r="F114" s="85" t="e">
        <f>#REF!</f>
        <v>#REF!</v>
      </c>
      <c r="G114" s="85" t="e">
        <f>#REF!</f>
        <v>#REF!</v>
      </c>
      <c r="H114" s="85" t="e">
        <f>#REF!</f>
        <v>#REF!</v>
      </c>
      <c r="I114" s="34" t="e">
        <f>#REF!</f>
        <v>#REF!</v>
      </c>
      <c r="J114" s="86"/>
      <c r="K114" s="85"/>
      <c r="L114" s="85"/>
    </row>
    <row r="115" spans="2:12" x14ac:dyDescent="0.3">
      <c r="F115" s="85"/>
      <c r="G115" s="85"/>
      <c r="H115" s="85"/>
      <c r="I115" s="82"/>
      <c r="J115" s="86"/>
      <c r="K115" s="85"/>
      <c r="L115" s="85"/>
    </row>
    <row r="116" spans="2:12" x14ac:dyDescent="0.3">
      <c r="B116" s="70" t="s">
        <v>57</v>
      </c>
      <c r="F116" s="85"/>
      <c r="G116" s="85"/>
      <c r="H116" s="85"/>
      <c r="I116" s="82" t="e">
        <f>SUM(I78:I114)+1200000</f>
        <v>#REF!</v>
      </c>
      <c r="J116" s="86"/>
      <c r="K116" s="85"/>
      <c r="L116" s="85"/>
    </row>
    <row r="117" spans="2:12" x14ac:dyDescent="0.3">
      <c r="F117" s="85"/>
      <c r="G117" s="85"/>
      <c r="H117" s="85"/>
      <c r="I117" s="82"/>
      <c r="J117" s="86"/>
      <c r="K117" s="85"/>
      <c r="L117" s="85"/>
    </row>
    <row r="118" spans="2:12" x14ac:dyDescent="0.3">
      <c r="F118" s="85"/>
      <c r="G118" s="85"/>
      <c r="H118" s="85"/>
      <c r="I118" s="82" t="e">
        <f>SUM(I78:I114)</f>
        <v>#REF!</v>
      </c>
      <c r="J118" s="86"/>
      <c r="K118" s="85"/>
      <c r="L118" s="85"/>
    </row>
    <row r="119" spans="2:12" x14ac:dyDescent="0.3">
      <c r="F119" s="85"/>
      <c r="G119" s="85"/>
      <c r="H119" s="85"/>
      <c r="I119" s="82"/>
      <c r="J119" s="86"/>
      <c r="K119" s="85"/>
      <c r="L119" s="85"/>
    </row>
    <row r="120" spans="2:12" x14ac:dyDescent="0.3">
      <c r="F120" s="85"/>
      <c r="G120" s="85"/>
      <c r="H120" s="85"/>
      <c r="I120" s="82"/>
      <c r="J120" s="86"/>
      <c r="K120" s="85"/>
      <c r="L120" s="85"/>
    </row>
    <row r="121" spans="2:12" x14ac:dyDescent="0.3">
      <c r="F121" s="85"/>
      <c r="G121" s="85"/>
      <c r="H121" s="85"/>
      <c r="I121" s="82"/>
      <c r="J121" s="86"/>
      <c r="K121" s="85"/>
      <c r="L121" s="85"/>
    </row>
    <row r="122" spans="2:12" x14ac:dyDescent="0.3">
      <c r="F122" s="85"/>
      <c r="G122" s="85"/>
      <c r="H122" s="85"/>
      <c r="I122" s="82"/>
      <c r="J122" s="86"/>
      <c r="K122" s="85"/>
      <c r="L122" s="85"/>
    </row>
    <row r="123" spans="2:12" x14ac:dyDescent="0.3">
      <c r="F123" s="85"/>
      <c r="G123" s="85"/>
      <c r="H123" s="85"/>
      <c r="I123" s="82"/>
      <c r="J123" s="86"/>
      <c r="K123" s="85"/>
      <c r="L123" s="85"/>
    </row>
    <row r="124" spans="2:12" x14ac:dyDescent="0.3">
      <c r="F124" s="85"/>
      <c r="G124" s="85"/>
      <c r="H124" s="85"/>
      <c r="I124" s="82"/>
      <c r="J124" s="86"/>
      <c r="K124" s="85"/>
      <c r="L124" s="85"/>
    </row>
    <row r="125" spans="2:12" x14ac:dyDescent="0.3">
      <c r="F125" s="85"/>
      <c r="G125" s="85"/>
      <c r="H125" s="85"/>
      <c r="I125" s="82"/>
      <c r="J125" s="86"/>
      <c r="K125" s="85"/>
      <c r="L125" s="85"/>
    </row>
    <row r="126" spans="2:12" x14ac:dyDescent="0.3">
      <c r="F126" s="85"/>
      <c r="G126" s="85"/>
      <c r="H126" s="85"/>
      <c r="I126" s="82"/>
      <c r="J126" s="86"/>
      <c r="K126" s="85"/>
      <c r="L126" s="85"/>
    </row>
    <row r="127" spans="2:12" x14ac:dyDescent="0.3">
      <c r="F127" s="85"/>
      <c r="G127" s="85"/>
      <c r="H127" s="85"/>
      <c r="I127" s="82"/>
      <c r="J127" s="86"/>
      <c r="K127" s="85"/>
      <c r="L127" s="85"/>
    </row>
    <row r="128" spans="2:12" x14ac:dyDescent="0.3">
      <c r="F128" s="85"/>
      <c r="G128" s="85"/>
      <c r="H128" s="85"/>
      <c r="I128" s="82"/>
      <c r="J128" s="86"/>
      <c r="K128" s="85"/>
      <c r="L128" s="85"/>
    </row>
    <row r="129" spans="6:12" x14ac:dyDescent="0.3">
      <c r="F129" s="85"/>
      <c r="G129" s="85"/>
      <c r="H129" s="85"/>
      <c r="I129" s="82"/>
      <c r="J129" s="86"/>
      <c r="K129" s="85"/>
      <c r="L129" s="85"/>
    </row>
    <row r="130" spans="6:12" x14ac:dyDescent="0.3">
      <c r="F130" s="85"/>
      <c r="G130" s="85"/>
      <c r="H130" s="85"/>
      <c r="I130" s="82"/>
      <c r="J130" s="86"/>
      <c r="K130" s="85"/>
      <c r="L130" s="85"/>
    </row>
    <row r="131" spans="6:12" x14ac:dyDescent="0.3">
      <c r="F131" s="85"/>
      <c r="G131" s="85"/>
      <c r="H131" s="85"/>
      <c r="I131" s="82"/>
      <c r="J131" s="86"/>
      <c r="K131" s="85"/>
      <c r="L131" s="85"/>
    </row>
    <row r="132" spans="6:12" x14ac:dyDescent="0.3">
      <c r="F132" s="85"/>
      <c r="G132" s="85"/>
      <c r="H132" s="85"/>
      <c r="I132" s="82"/>
      <c r="J132" s="86"/>
      <c r="K132" s="85"/>
      <c r="L132" s="85"/>
    </row>
    <row r="133" spans="6:12" x14ac:dyDescent="0.3">
      <c r="F133" s="85"/>
      <c r="G133" s="85"/>
      <c r="H133" s="85"/>
      <c r="I133" s="82"/>
      <c r="J133" s="86"/>
      <c r="K133" s="85"/>
      <c r="L133" s="85"/>
    </row>
    <row r="134" spans="6:12" x14ac:dyDescent="0.3">
      <c r="F134" s="85"/>
      <c r="G134" s="85"/>
      <c r="H134" s="85"/>
      <c r="I134" s="82"/>
      <c r="J134" s="86"/>
      <c r="K134" s="85"/>
      <c r="L134" s="85"/>
    </row>
    <row r="135" spans="6:12" x14ac:dyDescent="0.3">
      <c r="F135" s="85"/>
      <c r="G135" s="85"/>
      <c r="H135" s="85"/>
      <c r="I135" s="82"/>
      <c r="J135" s="86"/>
      <c r="K135" s="85"/>
      <c r="L135" s="85"/>
    </row>
    <row r="136" spans="6:12" x14ac:dyDescent="0.3">
      <c r="F136" s="85"/>
      <c r="G136" s="85"/>
      <c r="H136" s="85"/>
      <c r="I136" s="82"/>
      <c r="J136" s="86"/>
      <c r="K136" s="85"/>
      <c r="L136" s="85"/>
    </row>
    <row r="137" spans="6:12" x14ac:dyDescent="0.3">
      <c r="F137" s="85"/>
      <c r="G137" s="85"/>
      <c r="H137" s="85"/>
      <c r="I137" s="82"/>
      <c r="J137" s="86"/>
      <c r="K137" s="85"/>
      <c r="L137" s="85"/>
    </row>
    <row r="138" spans="6:12" x14ac:dyDescent="0.3">
      <c r="F138" s="85"/>
      <c r="G138" s="85"/>
      <c r="H138" s="85"/>
      <c r="I138" s="82"/>
      <c r="J138" s="86"/>
      <c r="K138" s="85"/>
      <c r="L138" s="85"/>
    </row>
    <row r="139" spans="6:12" x14ac:dyDescent="0.3">
      <c r="F139" s="85"/>
      <c r="G139" s="85"/>
      <c r="H139" s="85"/>
      <c r="I139" s="82"/>
      <c r="J139" s="86"/>
      <c r="K139" s="85"/>
      <c r="L139" s="85"/>
    </row>
    <row r="140" spans="6:12" x14ac:dyDescent="0.3">
      <c r="F140" s="85"/>
      <c r="G140" s="85"/>
      <c r="H140" s="85"/>
      <c r="I140" s="82"/>
      <c r="J140" s="86"/>
      <c r="K140" s="85"/>
      <c r="L140" s="85"/>
    </row>
    <row r="141" spans="6:12" x14ac:dyDescent="0.3">
      <c r="F141" s="85"/>
      <c r="G141" s="85"/>
      <c r="H141" s="85"/>
      <c r="I141" s="82"/>
      <c r="J141" s="86"/>
      <c r="K141" s="85"/>
      <c r="L141" s="85"/>
    </row>
    <row r="142" spans="6:12" x14ac:dyDescent="0.3">
      <c r="F142" s="85"/>
      <c r="G142" s="85"/>
      <c r="H142" s="85"/>
      <c r="I142" s="82"/>
      <c r="J142" s="86"/>
      <c r="K142" s="85"/>
      <c r="L142" s="85"/>
    </row>
    <row r="143" spans="6:12" x14ac:dyDescent="0.3">
      <c r="F143" s="85"/>
      <c r="G143" s="85"/>
      <c r="H143" s="85"/>
      <c r="I143" s="82"/>
      <c r="J143" s="86"/>
      <c r="K143" s="85"/>
      <c r="L143" s="85"/>
    </row>
    <row r="144" spans="6:12" x14ac:dyDescent="0.3">
      <c r="F144" s="85"/>
      <c r="G144" s="85"/>
      <c r="H144" s="85"/>
      <c r="I144" s="82"/>
      <c r="J144" s="86"/>
      <c r="K144" s="85"/>
      <c r="L144" s="85"/>
    </row>
    <row r="145" spans="6:12" x14ac:dyDescent="0.3">
      <c r="F145" s="85"/>
      <c r="G145" s="85"/>
      <c r="H145" s="85"/>
      <c r="I145" s="82"/>
      <c r="J145" s="86"/>
      <c r="K145" s="85"/>
      <c r="L145" s="85"/>
    </row>
    <row r="146" spans="6:12" x14ac:dyDescent="0.3">
      <c r="F146" s="85"/>
      <c r="G146" s="85"/>
      <c r="H146" s="85"/>
      <c r="I146" s="82"/>
      <c r="J146" s="86"/>
      <c r="K146" s="85"/>
      <c r="L146" s="85"/>
    </row>
    <row r="147" spans="6:12" x14ac:dyDescent="0.3">
      <c r="F147" s="85"/>
      <c r="G147" s="85"/>
      <c r="H147" s="85"/>
      <c r="I147" s="82"/>
      <c r="J147" s="86"/>
      <c r="K147" s="85"/>
      <c r="L147" s="85"/>
    </row>
    <row r="148" spans="6:12" x14ac:dyDescent="0.3">
      <c r="F148" s="85"/>
      <c r="G148" s="85"/>
      <c r="H148" s="85"/>
      <c r="I148" s="82"/>
      <c r="J148" s="86"/>
      <c r="K148" s="85"/>
      <c r="L148" s="85"/>
    </row>
    <row r="149" spans="6:12" x14ac:dyDescent="0.3">
      <c r="F149" s="85"/>
      <c r="G149" s="85"/>
      <c r="H149" s="85"/>
      <c r="I149" s="82"/>
      <c r="J149" s="86"/>
      <c r="K149" s="85"/>
      <c r="L149" s="85"/>
    </row>
    <row r="150" spans="6:12" x14ac:dyDescent="0.3">
      <c r="F150" s="85"/>
      <c r="G150" s="85"/>
      <c r="H150" s="85"/>
      <c r="I150" s="82"/>
      <c r="J150" s="86"/>
      <c r="K150" s="85"/>
      <c r="L150" s="85"/>
    </row>
    <row r="151" spans="6:12" x14ac:dyDescent="0.3">
      <c r="F151" s="85"/>
      <c r="G151" s="85"/>
      <c r="H151" s="85"/>
      <c r="I151" s="82"/>
      <c r="J151" s="86"/>
      <c r="K151" s="85"/>
      <c r="L151" s="85"/>
    </row>
    <row r="152" spans="6:12" x14ac:dyDescent="0.3">
      <c r="F152" s="85"/>
      <c r="G152" s="85"/>
      <c r="H152" s="85"/>
      <c r="I152" s="82"/>
      <c r="J152" s="86"/>
      <c r="K152" s="85"/>
      <c r="L152" s="85"/>
    </row>
    <row r="153" spans="6:12" x14ac:dyDescent="0.3">
      <c r="F153" s="85"/>
      <c r="G153" s="85"/>
      <c r="H153" s="85"/>
      <c r="I153" s="82"/>
      <c r="J153" s="86"/>
      <c r="K153" s="85"/>
      <c r="L153" s="85"/>
    </row>
    <row r="154" spans="6:12" x14ac:dyDescent="0.3">
      <c r="F154" s="85"/>
      <c r="G154" s="85"/>
      <c r="H154" s="85"/>
      <c r="I154" s="82"/>
      <c r="J154" s="86"/>
      <c r="K154" s="85"/>
      <c r="L154" s="85"/>
    </row>
    <row r="155" spans="6:12" x14ac:dyDescent="0.3">
      <c r="F155" s="85"/>
      <c r="G155" s="85"/>
      <c r="H155" s="85"/>
      <c r="I155" s="78"/>
      <c r="J155" s="86"/>
      <c r="K155" s="85"/>
      <c r="L155" s="85"/>
    </row>
    <row r="156" spans="6:12" x14ac:dyDescent="0.3">
      <c r="F156" s="85"/>
      <c r="G156" s="85"/>
      <c r="H156" s="85"/>
      <c r="I156" s="78"/>
      <c r="J156" s="86"/>
      <c r="K156" s="85"/>
      <c r="L156" s="85"/>
    </row>
    <row r="157" spans="6:12" x14ac:dyDescent="0.3">
      <c r="F157" s="85"/>
      <c r="G157" s="85"/>
      <c r="H157" s="85"/>
      <c r="I157" s="78"/>
      <c r="J157" s="86"/>
      <c r="K157" s="85"/>
      <c r="L157" s="85"/>
    </row>
    <row r="158" spans="6:12" x14ac:dyDescent="0.3">
      <c r="F158" s="85"/>
      <c r="G158" s="85"/>
      <c r="H158" s="85"/>
      <c r="I158" s="78"/>
      <c r="J158" s="86"/>
      <c r="K158" s="85"/>
      <c r="L158" s="85"/>
    </row>
    <row r="159" spans="6:12" x14ac:dyDescent="0.3">
      <c r="F159" s="85"/>
      <c r="G159" s="85"/>
      <c r="H159" s="85"/>
      <c r="I159" s="78"/>
      <c r="J159" s="86"/>
      <c r="K159" s="85"/>
      <c r="L159" s="85"/>
    </row>
    <row r="160" spans="6:12" x14ac:dyDescent="0.3">
      <c r="F160" s="85"/>
      <c r="G160" s="85"/>
      <c r="H160" s="85"/>
      <c r="I160" s="78"/>
      <c r="J160" s="86"/>
      <c r="K160" s="85"/>
      <c r="L160" s="85"/>
    </row>
    <row r="161" spans="6:12" x14ac:dyDescent="0.3">
      <c r="F161" s="85"/>
      <c r="G161" s="85"/>
      <c r="H161" s="85"/>
      <c r="I161" s="78"/>
      <c r="J161" s="86"/>
      <c r="K161" s="85"/>
      <c r="L161" s="85"/>
    </row>
    <row r="162" spans="6:12" x14ac:dyDescent="0.3">
      <c r="F162" s="85"/>
      <c r="G162" s="85"/>
      <c r="H162" s="85"/>
      <c r="I162" s="78"/>
      <c r="J162" s="86"/>
      <c r="K162" s="85"/>
      <c r="L162" s="85"/>
    </row>
    <row r="163" spans="6:12" x14ac:dyDescent="0.3">
      <c r="F163" s="85"/>
      <c r="G163" s="85"/>
      <c r="H163" s="85"/>
      <c r="I163" s="78"/>
      <c r="J163" s="86"/>
      <c r="K163" s="85"/>
      <c r="L163" s="85"/>
    </row>
    <row r="164" spans="6:12" x14ac:dyDescent="0.3">
      <c r="F164" s="85"/>
      <c r="G164" s="85"/>
      <c r="H164" s="85"/>
      <c r="I164" s="78"/>
      <c r="J164" s="86"/>
      <c r="K164" s="85"/>
      <c r="L164" s="85"/>
    </row>
    <row r="165" spans="6:12" x14ac:dyDescent="0.3">
      <c r="F165" s="85"/>
      <c r="G165" s="85"/>
      <c r="H165" s="85"/>
      <c r="I165" s="78"/>
      <c r="J165" s="86"/>
      <c r="K165" s="85"/>
      <c r="L165" s="85"/>
    </row>
    <row r="166" spans="6:12" x14ac:dyDescent="0.3">
      <c r="F166" s="85"/>
      <c r="G166" s="85"/>
      <c r="H166" s="85"/>
      <c r="I166" s="78"/>
      <c r="J166" s="86"/>
      <c r="K166" s="85"/>
      <c r="L166" s="85"/>
    </row>
    <row r="167" spans="6:12" x14ac:dyDescent="0.3">
      <c r="F167" s="85"/>
      <c r="G167" s="85"/>
      <c r="H167" s="85"/>
      <c r="I167" s="78"/>
      <c r="J167" s="86"/>
      <c r="K167" s="85"/>
      <c r="L167" s="85"/>
    </row>
    <row r="168" spans="6:12" x14ac:dyDescent="0.3">
      <c r="F168" s="85"/>
      <c r="G168" s="85"/>
      <c r="H168" s="85"/>
      <c r="I168" s="78"/>
      <c r="J168" s="86"/>
      <c r="K168" s="85"/>
      <c r="L168" s="85"/>
    </row>
    <row r="169" spans="6:12" x14ac:dyDescent="0.3">
      <c r="F169" s="85"/>
      <c r="G169" s="85"/>
      <c r="H169" s="85"/>
      <c r="I169" s="78"/>
      <c r="J169" s="86"/>
      <c r="K169" s="85"/>
      <c r="L169" s="85"/>
    </row>
    <row r="170" spans="6:12" x14ac:dyDescent="0.3">
      <c r="F170" s="85"/>
      <c r="G170" s="85"/>
      <c r="H170" s="85"/>
      <c r="I170" s="78"/>
      <c r="J170" s="86"/>
      <c r="K170" s="85"/>
      <c r="L170" s="85"/>
    </row>
    <row r="171" spans="6:12" x14ac:dyDescent="0.3">
      <c r="F171" s="85"/>
      <c r="G171" s="85"/>
      <c r="H171" s="85"/>
      <c r="I171" s="78"/>
      <c r="J171" s="86"/>
      <c r="K171" s="85"/>
      <c r="L171" s="85"/>
    </row>
    <row r="172" spans="6:12" x14ac:dyDescent="0.3">
      <c r="F172" s="85"/>
      <c r="G172" s="85"/>
      <c r="H172" s="85"/>
      <c r="I172" s="78"/>
      <c r="J172" s="86"/>
      <c r="K172" s="85"/>
      <c r="L172" s="85"/>
    </row>
    <row r="173" spans="6:12" x14ac:dyDescent="0.3">
      <c r="F173" s="85"/>
      <c r="G173" s="85"/>
      <c r="H173" s="85"/>
      <c r="I173" s="78"/>
      <c r="J173" s="86"/>
      <c r="K173" s="85"/>
      <c r="L173" s="85"/>
    </row>
    <row r="174" spans="6:12" x14ac:dyDescent="0.3">
      <c r="F174" s="85"/>
      <c r="G174" s="85"/>
      <c r="H174" s="85"/>
      <c r="I174" s="78"/>
      <c r="J174" s="86"/>
      <c r="K174" s="85"/>
      <c r="L174" s="85"/>
    </row>
    <row r="175" spans="6:12" x14ac:dyDescent="0.3">
      <c r="F175" s="85"/>
      <c r="G175" s="85"/>
      <c r="H175" s="85"/>
      <c r="I175" s="78"/>
      <c r="J175" s="86"/>
      <c r="K175" s="85"/>
      <c r="L175" s="85"/>
    </row>
    <row r="176" spans="6:12" x14ac:dyDescent="0.3">
      <c r="F176" s="85"/>
      <c r="G176" s="85"/>
      <c r="H176" s="85"/>
      <c r="I176" s="78"/>
      <c r="J176" s="86"/>
      <c r="K176" s="85"/>
      <c r="L176" s="85"/>
    </row>
    <row r="177" spans="6:12" x14ac:dyDescent="0.3">
      <c r="F177" s="85"/>
      <c r="G177" s="85"/>
      <c r="H177" s="85"/>
      <c r="I177" s="78"/>
      <c r="J177" s="86"/>
      <c r="K177" s="85"/>
      <c r="L177" s="85"/>
    </row>
    <row r="178" spans="6:12" x14ac:dyDescent="0.3">
      <c r="F178" s="85"/>
      <c r="G178" s="85"/>
      <c r="H178" s="85"/>
      <c r="I178" s="78"/>
      <c r="J178" s="86"/>
      <c r="K178" s="85"/>
      <c r="L178" s="85"/>
    </row>
    <row r="179" spans="6:12" x14ac:dyDescent="0.3">
      <c r="F179" s="85"/>
      <c r="G179" s="85"/>
      <c r="H179" s="85"/>
      <c r="I179" s="78"/>
      <c r="J179" s="86"/>
      <c r="K179" s="85"/>
      <c r="L179" s="85"/>
    </row>
    <row r="180" spans="6:12" x14ac:dyDescent="0.3">
      <c r="F180" s="85"/>
      <c r="G180" s="85"/>
      <c r="H180" s="85"/>
      <c r="I180" s="78"/>
      <c r="J180" s="86"/>
      <c r="K180" s="85"/>
      <c r="L180" s="85"/>
    </row>
  </sheetData>
  <pageMargins left="0" right="0" top="0.39370078740157483" bottom="0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workbookViewId="0">
      <selection activeCell="M56" sqref="M56"/>
    </sheetView>
  </sheetViews>
  <sheetFormatPr defaultRowHeight="14.4" x14ac:dyDescent="0.3"/>
  <cols>
    <col min="1" max="1" width="4.109375" customWidth="1"/>
    <col min="2" max="2" width="6" customWidth="1"/>
    <col min="3" max="3" width="25.33203125" customWidth="1"/>
    <col min="4" max="4" width="12.6640625" customWidth="1"/>
    <col min="5" max="5" width="0.5546875" customWidth="1"/>
    <col min="6" max="6" width="11.88671875" customWidth="1"/>
    <col min="7" max="7" width="10.33203125" customWidth="1"/>
    <col min="8" max="8" width="10.109375" customWidth="1"/>
    <col min="9" max="9" width="10.6640625" style="2" customWidth="1"/>
    <col min="10" max="10" width="5.88671875" style="3" customWidth="1"/>
    <col min="11" max="11" width="10.5546875" customWidth="1"/>
    <col min="12" max="12" width="9.6640625" customWidth="1"/>
    <col min="13" max="13" width="26.44140625" customWidth="1"/>
    <col min="257" max="257" width="3.6640625" customWidth="1"/>
    <col min="259" max="259" width="25.33203125" customWidth="1"/>
    <col min="260" max="260" width="13.44140625" customWidth="1"/>
    <col min="261" max="261" width="2.5546875" customWidth="1"/>
    <col min="262" max="262" width="11.5546875" customWidth="1"/>
    <col min="263" max="263" width="10.33203125" customWidth="1"/>
    <col min="264" max="264" width="9.6640625" customWidth="1"/>
    <col min="265" max="265" width="10.44140625" customWidth="1"/>
    <col min="266" max="266" width="6.33203125" customWidth="1"/>
    <col min="267" max="267" width="13.33203125" customWidth="1"/>
    <col min="268" max="268" width="11.44140625" customWidth="1"/>
    <col min="269" max="269" width="20.44140625" customWidth="1"/>
    <col min="513" max="513" width="3.6640625" customWidth="1"/>
    <col min="515" max="515" width="25.33203125" customWidth="1"/>
    <col min="516" max="516" width="13.44140625" customWidth="1"/>
    <col min="517" max="517" width="2.5546875" customWidth="1"/>
    <col min="518" max="518" width="11.5546875" customWidth="1"/>
    <col min="519" max="519" width="10.33203125" customWidth="1"/>
    <col min="520" max="520" width="9.6640625" customWidth="1"/>
    <col min="521" max="521" width="10.44140625" customWidth="1"/>
    <col min="522" max="522" width="6.33203125" customWidth="1"/>
    <col min="523" max="523" width="13.33203125" customWidth="1"/>
    <col min="524" max="524" width="11.44140625" customWidth="1"/>
    <col min="525" max="525" width="20.44140625" customWidth="1"/>
    <col min="769" max="769" width="3.6640625" customWidth="1"/>
    <col min="771" max="771" width="25.33203125" customWidth="1"/>
    <col min="772" max="772" width="13.44140625" customWidth="1"/>
    <col min="773" max="773" width="2.5546875" customWidth="1"/>
    <col min="774" max="774" width="11.5546875" customWidth="1"/>
    <col min="775" max="775" width="10.33203125" customWidth="1"/>
    <col min="776" max="776" width="9.6640625" customWidth="1"/>
    <col min="777" max="777" width="10.44140625" customWidth="1"/>
    <col min="778" max="778" width="6.33203125" customWidth="1"/>
    <col min="779" max="779" width="13.33203125" customWidth="1"/>
    <col min="780" max="780" width="11.44140625" customWidth="1"/>
    <col min="781" max="781" width="20.44140625" customWidth="1"/>
    <col min="1025" max="1025" width="3.6640625" customWidth="1"/>
    <col min="1027" max="1027" width="25.33203125" customWidth="1"/>
    <col min="1028" max="1028" width="13.44140625" customWidth="1"/>
    <col min="1029" max="1029" width="2.5546875" customWidth="1"/>
    <col min="1030" max="1030" width="11.5546875" customWidth="1"/>
    <col min="1031" max="1031" width="10.33203125" customWidth="1"/>
    <col min="1032" max="1032" width="9.6640625" customWidth="1"/>
    <col min="1033" max="1033" width="10.44140625" customWidth="1"/>
    <col min="1034" max="1034" width="6.33203125" customWidth="1"/>
    <col min="1035" max="1035" width="13.33203125" customWidth="1"/>
    <col min="1036" max="1036" width="11.44140625" customWidth="1"/>
    <col min="1037" max="1037" width="20.44140625" customWidth="1"/>
    <col min="1281" max="1281" width="3.6640625" customWidth="1"/>
    <col min="1283" max="1283" width="25.33203125" customWidth="1"/>
    <col min="1284" max="1284" width="13.44140625" customWidth="1"/>
    <col min="1285" max="1285" width="2.5546875" customWidth="1"/>
    <col min="1286" max="1286" width="11.5546875" customWidth="1"/>
    <col min="1287" max="1287" width="10.33203125" customWidth="1"/>
    <col min="1288" max="1288" width="9.6640625" customWidth="1"/>
    <col min="1289" max="1289" width="10.44140625" customWidth="1"/>
    <col min="1290" max="1290" width="6.33203125" customWidth="1"/>
    <col min="1291" max="1291" width="13.33203125" customWidth="1"/>
    <col min="1292" max="1292" width="11.44140625" customWidth="1"/>
    <col min="1293" max="1293" width="20.44140625" customWidth="1"/>
    <col min="1537" max="1537" width="3.6640625" customWidth="1"/>
    <col min="1539" max="1539" width="25.33203125" customWidth="1"/>
    <col min="1540" max="1540" width="13.44140625" customWidth="1"/>
    <col min="1541" max="1541" width="2.5546875" customWidth="1"/>
    <col min="1542" max="1542" width="11.5546875" customWidth="1"/>
    <col min="1543" max="1543" width="10.33203125" customWidth="1"/>
    <col min="1544" max="1544" width="9.6640625" customWidth="1"/>
    <col min="1545" max="1545" width="10.44140625" customWidth="1"/>
    <col min="1546" max="1546" width="6.33203125" customWidth="1"/>
    <col min="1547" max="1547" width="13.33203125" customWidth="1"/>
    <col min="1548" max="1548" width="11.44140625" customWidth="1"/>
    <col min="1549" max="1549" width="20.44140625" customWidth="1"/>
    <col min="1793" max="1793" width="3.6640625" customWidth="1"/>
    <col min="1795" max="1795" width="25.33203125" customWidth="1"/>
    <col min="1796" max="1796" width="13.44140625" customWidth="1"/>
    <col min="1797" max="1797" width="2.5546875" customWidth="1"/>
    <col min="1798" max="1798" width="11.5546875" customWidth="1"/>
    <col min="1799" max="1799" width="10.33203125" customWidth="1"/>
    <col min="1800" max="1800" width="9.6640625" customWidth="1"/>
    <col min="1801" max="1801" width="10.44140625" customWidth="1"/>
    <col min="1802" max="1802" width="6.33203125" customWidth="1"/>
    <col min="1803" max="1803" width="13.33203125" customWidth="1"/>
    <col min="1804" max="1804" width="11.44140625" customWidth="1"/>
    <col min="1805" max="1805" width="20.44140625" customWidth="1"/>
    <col min="2049" max="2049" width="3.6640625" customWidth="1"/>
    <col min="2051" max="2051" width="25.33203125" customWidth="1"/>
    <col min="2052" max="2052" width="13.44140625" customWidth="1"/>
    <col min="2053" max="2053" width="2.5546875" customWidth="1"/>
    <col min="2054" max="2054" width="11.5546875" customWidth="1"/>
    <col min="2055" max="2055" width="10.33203125" customWidth="1"/>
    <col min="2056" max="2056" width="9.6640625" customWidth="1"/>
    <col min="2057" max="2057" width="10.44140625" customWidth="1"/>
    <col min="2058" max="2058" width="6.33203125" customWidth="1"/>
    <col min="2059" max="2059" width="13.33203125" customWidth="1"/>
    <col min="2060" max="2060" width="11.44140625" customWidth="1"/>
    <col min="2061" max="2061" width="20.44140625" customWidth="1"/>
    <col min="2305" max="2305" width="3.6640625" customWidth="1"/>
    <col min="2307" max="2307" width="25.33203125" customWidth="1"/>
    <col min="2308" max="2308" width="13.44140625" customWidth="1"/>
    <col min="2309" max="2309" width="2.5546875" customWidth="1"/>
    <col min="2310" max="2310" width="11.5546875" customWidth="1"/>
    <col min="2311" max="2311" width="10.33203125" customWidth="1"/>
    <col min="2312" max="2312" width="9.6640625" customWidth="1"/>
    <col min="2313" max="2313" width="10.44140625" customWidth="1"/>
    <col min="2314" max="2314" width="6.33203125" customWidth="1"/>
    <col min="2315" max="2315" width="13.33203125" customWidth="1"/>
    <col min="2316" max="2316" width="11.44140625" customWidth="1"/>
    <col min="2317" max="2317" width="20.44140625" customWidth="1"/>
    <col min="2561" max="2561" width="3.6640625" customWidth="1"/>
    <col min="2563" max="2563" width="25.33203125" customWidth="1"/>
    <col min="2564" max="2564" width="13.44140625" customWidth="1"/>
    <col min="2565" max="2565" width="2.5546875" customWidth="1"/>
    <col min="2566" max="2566" width="11.5546875" customWidth="1"/>
    <col min="2567" max="2567" width="10.33203125" customWidth="1"/>
    <col min="2568" max="2568" width="9.6640625" customWidth="1"/>
    <col min="2569" max="2569" width="10.44140625" customWidth="1"/>
    <col min="2570" max="2570" width="6.33203125" customWidth="1"/>
    <col min="2571" max="2571" width="13.33203125" customWidth="1"/>
    <col min="2572" max="2572" width="11.44140625" customWidth="1"/>
    <col min="2573" max="2573" width="20.44140625" customWidth="1"/>
    <col min="2817" max="2817" width="3.6640625" customWidth="1"/>
    <col min="2819" max="2819" width="25.33203125" customWidth="1"/>
    <col min="2820" max="2820" width="13.44140625" customWidth="1"/>
    <col min="2821" max="2821" width="2.5546875" customWidth="1"/>
    <col min="2822" max="2822" width="11.5546875" customWidth="1"/>
    <col min="2823" max="2823" width="10.33203125" customWidth="1"/>
    <col min="2824" max="2824" width="9.6640625" customWidth="1"/>
    <col min="2825" max="2825" width="10.44140625" customWidth="1"/>
    <col min="2826" max="2826" width="6.33203125" customWidth="1"/>
    <col min="2827" max="2827" width="13.33203125" customWidth="1"/>
    <col min="2828" max="2828" width="11.44140625" customWidth="1"/>
    <col min="2829" max="2829" width="20.44140625" customWidth="1"/>
    <col min="3073" max="3073" width="3.6640625" customWidth="1"/>
    <col min="3075" max="3075" width="25.33203125" customWidth="1"/>
    <col min="3076" max="3076" width="13.44140625" customWidth="1"/>
    <col min="3077" max="3077" width="2.5546875" customWidth="1"/>
    <col min="3078" max="3078" width="11.5546875" customWidth="1"/>
    <col min="3079" max="3079" width="10.33203125" customWidth="1"/>
    <col min="3080" max="3080" width="9.6640625" customWidth="1"/>
    <col min="3081" max="3081" width="10.44140625" customWidth="1"/>
    <col min="3082" max="3082" width="6.33203125" customWidth="1"/>
    <col min="3083" max="3083" width="13.33203125" customWidth="1"/>
    <col min="3084" max="3084" width="11.44140625" customWidth="1"/>
    <col min="3085" max="3085" width="20.44140625" customWidth="1"/>
    <col min="3329" max="3329" width="3.6640625" customWidth="1"/>
    <col min="3331" max="3331" width="25.33203125" customWidth="1"/>
    <col min="3332" max="3332" width="13.44140625" customWidth="1"/>
    <col min="3333" max="3333" width="2.5546875" customWidth="1"/>
    <col min="3334" max="3334" width="11.5546875" customWidth="1"/>
    <col min="3335" max="3335" width="10.33203125" customWidth="1"/>
    <col min="3336" max="3336" width="9.6640625" customWidth="1"/>
    <col min="3337" max="3337" width="10.44140625" customWidth="1"/>
    <col min="3338" max="3338" width="6.33203125" customWidth="1"/>
    <col min="3339" max="3339" width="13.33203125" customWidth="1"/>
    <col min="3340" max="3340" width="11.44140625" customWidth="1"/>
    <col min="3341" max="3341" width="20.44140625" customWidth="1"/>
    <col min="3585" max="3585" width="3.6640625" customWidth="1"/>
    <col min="3587" max="3587" width="25.33203125" customWidth="1"/>
    <col min="3588" max="3588" width="13.44140625" customWidth="1"/>
    <col min="3589" max="3589" width="2.5546875" customWidth="1"/>
    <col min="3590" max="3590" width="11.5546875" customWidth="1"/>
    <col min="3591" max="3591" width="10.33203125" customWidth="1"/>
    <col min="3592" max="3592" width="9.6640625" customWidth="1"/>
    <col min="3593" max="3593" width="10.44140625" customWidth="1"/>
    <col min="3594" max="3594" width="6.33203125" customWidth="1"/>
    <col min="3595" max="3595" width="13.33203125" customWidth="1"/>
    <col min="3596" max="3596" width="11.44140625" customWidth="1"/>
    <col min="3597" max="3597" width="20.44140625" customWidth="1"/>
    <col min="3841" max="3841" width="3.6640625" customWidth="1"/>
    <col min="3843" max="3843" width="25.33203125" customWidth="1"/>
    <col min="3844" max="3844" width="13.44140625" customWidth="1"/>
    <col min="3845" max="3845" width="2.5546875" customWidth="1"/>
    <col min="3846" max="3846" width="11.5546875" customWidth="1"/>
    <col min="3847" max="3847" width="10.33203125" customWidth="1"/>
    <col min="3848" max="3848" width="9.6640625" customWidth="1"/>
    <col min="3849" max="3849" width="10.44140625" customWidth="1"/>
    <col min="3850" max="3850" width="6.33203125" customWidth="1"/>
    <col min="3851" max="3851" width="13.33203125" customWidth="1"/>
    <col min="3852" max="3852" width="11.44140625" customWidth="1"/>
    <col min="3853" max="3853" width="20.44140625" customWidth="1"/>
    <col min="4097" max="4097" width="3.6640625" customWidth="1"/>
    <col min="4099" max="4099" width="25.33203125" customWidth="1"/>
    <col min="4100" max="4100" width="13.44140625" customWidth="1"/>
    <col min="4101" max="4101" width="2.5546875" customWidth="1"/>
    <col min="4102" max="4102" width="11.5546875" customWidth="1"/>
    <col min="4103" max="4103" width="10.33203125" customWidth="1"/>
    <col min="4104" max="4104" width="9.6640625" customWidth="1"/>
    <col min="4105" max="4105" width="10.44140625" customWidth="1"/>
    <col min="4106" max="4106" width="6.33203125" customWidth="1"/>
    <col min="4107" max="4107" width="13.33203125" customWidth="1"/>
    <col min="4108" max="4108" width="11.44140625" customWidth="1"/>
    <col min="4109" max="4109" width="20.44140625" customWidth="1"/>
    <col min="4353" max="4353" width="3.6640625" customWidth="1"/>
    <col min="4355" max="4355" width="25.33203125" customWidth="1"/>
    <col min="4356" max="4356" width="13.44140625" customWidth="1"/>
    <col min="4357" max="4357" width="2.5546875" customWidth="1"/>
    <col min="4358" max="4358" width="11.5546875" customWidth="1"/>
    <col min="4359" max="4359" width="10.33203125" customWidth="1"/>
    <col min="4360" max="4360" width="9.6640625" customWidth="1"/>
    <col min="4361" max="4361" width="10.44140625" customWidth="1"/>
    <col min="4362" max="4362" width="6.33203125" customWidth="1"/>
    <col min="4363" max="4363" width="13.33203125" customWidth="1"/>
    <col min="4364" max="4364" width="11.44140625" customWidth="1"/>
    <col min="4365" max="4365" width="20.44140625" customWidth="1"/>
    <col min="4609" max="4609" width="3.6640625" customWidth="1"/>
    <col min="4611" max="4611" width="25.33203125" customWidth="1"/>
    <col min="4612" max="4612" width="13.44140625" customWidth="1"/>
    <col min="4613" max="4613" width="2.5546875" customWidth="1"/>
    <col min="4614" max="4614" width="11.5546875" customWidth="1"/>
    <col min="4615" max="4615" width="10.33203125" customWidth="1"/>
    <col min="4616" max="4616" width="9.6640625" customWidth="1"/>
    <col min="4617" max="4617" width="10.44140625" customWidth="1"/>
    <col min="4618" max="4618" width="6.33203125" customWidth="1"/>
    <col min="4619" max="4619" width="13.33203125" customWidth="1"/>
    <col min="4620" max="4620" width="11.44140625" customWidth="1"/>
    <col min="4621" max="4621" width="20.44140625" customWidth="1"/>
    <col min="4865" max="4865" width="3.6640625" customWidth="1"/>
    <col min="4867" max="4867" width="25.33203125" customWidth="1"/>
    <col min="4868" max="4868" width="13.44140625" customWidth="1"/>
    <col min="4869" max="4869" width="2.5546875" customWidth="1"/>
    <col min="4870" max="4870" width="11.5546875" customWidth="1"/>
    <col min="4871" max="4871" width="10.33203125" customWidth="1"/>
    <col min="4872" max="4872" width="9.6640625" customWidth="1"/>
    <col min="4873" max="4873" width="10.44140625" customWidth="1"/>
    <col min="4874" max="4874" width="6.33203125" customWidth="1"/>
    <col min="4875" max="4875" width="13.33203125" customWidth="1"/>
    <col min="4876" max="4876" width="11.44140625" customWidth="1"/>
    <col min="4877" max="4877" width="20.44140625" customWidth="1"/>
    <col min="5121" max="5121" width="3.6640625" customWidth="1"/>
    <col min="5123" max="5123" width="25.33203125" customWidth="1"/>
    <col min="5124" max="5124" width="13.44140625" customWidth="1"/>
    <col min="5125" max="5125" width="2.5546875" customWidth="1"/>
    <col min="5126" max="5126" width="11.5546875" customWidth="1"/>
    <col min="5127" max="5127" width="10.33203125" customWidth="1"/>
    <col min="5128" max="5128" width="9.6640625" customWidth="1"/>
    <col min="5129" max="5129" width="10.44140625" customWidth="1"/>
    <col min="5130" max="5130" width="6.33203125" customWidth="1"/>
    <col min="5131" max="5131" width="13.33203125" customWidth="1"/>
    <col min="5132" max="5132" width="11.44140625" customWidth="1"/>
    <col min="5133" max="5133" width="20.44140625" customWidth="1"/>
    <col min="5377" max="5377" width="3.6640625" customWidth="1"/>
    <col min="5379" max="5379" width="25.33203125" customWidth="1"/>
    <col min="5380" max="5380" width="13.44140625" customWidth="1"/>
    <col min="5381" max="5381" width="2.5546875" customWidth="1"/>
    <col min="5382" max="5382" width="11.5546875" customWidth="1"/>
    <col min="5383" max="5383" width="10.33203125" customWidth="1"/>
    <col min="5384" max="5384" width="9.6640625" customWidth="1"/>
    <col min="5385" max="5385" width="10.44140625" customWidth="1"/>
    <col min="5386" max="5386" width="6.33203125" customWidth="1"/>
    <col min="5387" max="5387" width="13.33203125" customWidth="1"/>
    <col min="5388" max="5388" width="11.44140625" customWidth="1"/>
    <col min="5389" max="5389" width="20.44140625" customWidth="1"/>
    <col min="5633" max="5633" width="3.6640625" customWidth="1"/>
    <col min="5635" max="5635" width="25.33203125" customWidth="1"/>
    <col min="5636" max="5636" width="13.44140625" customWidth="1"/>
    <col min="5637" max="5637" width="2.5546875" customWidth="1"/>
    <col min="5638" max="5638" width="11.5546875" customWidth="1"/>
    <col min="5639" max="5639" width="10.33203125" customWidth="1"/>
    <col min="5640" max="5640" width="9.6640625" customWidth="1"/>
    <col min="5641" max="5641" width="10.44140625" customWidth="1"/>
    <col min="5642" max="5642" width="6.33203125" customWidth="1"/>
    <col min="5643" max="5643" width="13.33203125" customWidth="1"/>
    <col min="5644" max="5644" width="11.44140625" customWidth="1"/>
    <col min="5645" max="5645" width="20.44140625" customWidth="1"/>
    <col min="5889" max="5889" width="3.6640625" customWidth="1"/>
    <col min="5891" max="5891" width="25.33203125" customWidth="1"/>
    <col min="5892" max="5892" width="13.44140625" customWidth="1"/>
    <col min="5893" max="5893" width="2.5546875" customWidth="1"/>
    <col min="5894" max="5894" width="11.5546875" customWidth="1"/>
    <col min="5895" max="5895" width="10.33203125" customWidth="1"/>
    <col min="5896" max="5896" width="9.6640625" customWidth="1"/>
    <col min="5897" max="5897" width="10.44140625" customWidth="1"/>
    <col min="5898" max="5898" width="6.33203125" customWidth="1"/>
    <col min="5899" max="5899" width="13.33203125" customWidth="1"/>
    <col min="5900" max="5900" width="11.44140625" customWidth="1"/>
    <col min="5901" max="5901" width="20.44140625" customWidth="1"/>
    <col min="6145" max="6145" width="3.6640625" customWidth="1"/>
    <col min="6147" max="6147" width="25.33203125" customWidth="1"/>
    <col min="6148" max="6148" width="13.44140625" customWidth="1"/>
    <col min="6149" max="6149" width="2.5546875" customWidth="1"/>
    <col min="6150" max="6150" width="11.5546875" customWidth="1"/>
    <col min="6151" max="6151" width="10.33203125" customWidth="1"/>
    <col min="6152" max="6152" width="9.6640625" customWidth="1"/>
    <col min="6153" max="6153" width="10.44140625" customWidth="1"/>
    <col min="6154" max="6154" width="6.33203125" customWidth="1"/>
    <col min="6155" max="6155" width="13.33203125" customWidth="1"/>
    <col min="6156" max="6156" width="11.44140625" customWidth="1"/>
    <col min="6157" max="6157" width="20.44140625" customWidth="1"/>
    <col min="6401" max="6401" width="3.6640625" customWidth="1"/>
    <col min="6403" max="6403" width="25.33203125" customWidth="1"/>
    <col min="6404" max="6404" width="13.44140625" customWidth="1"/>
    <col min="6405" max="6405" width="2.5546875" customWidth="1"/>
    <col min="6406" max="6406" width="11.5546875" customWidth="1"/>
    <col min="6407" max="6407" width="10.33203125" customWidth="1"/>
    <col min="6408" max="6408" width="9.6640625" customWidth="1"/>
    <col min="6409" max="6409" width="10.44140625" customWidth="1"/>
    <col min="6410" max="6410" width="6.33203125" customWidth="1"/>
    <col min="6411" max="6411" width="13.33203125" customWidth="1"/>
    <col min="6412" max="6412" width="11.44140625" customWidth="1"/>
    <col min="6413" max="6413" width="20.44140625" customWidth="1"/>
    <col min="6657" max="6657" width="3.6640625" customWidth="1"/>
    <col min="6659" max="6659" width="25.33203125" customWidth="1"/>
    <col min="6660" max="6660" width="13.44140625" customWidth="1"/>
    <col min="6661" max="6661" width="2.5546875" customWidth="1"/>
    <col min="6662" max="6662" width="11.5546875" customWidth="1"/>
    <col min="6663" max="6663" width="10.33203125" customWidth="1"/>
    <col min="6664" max="6664" width="9.6640625" customWidth="1"/>
    <col min="6665" max="6665" width="10.44140625" customWidth="1"/>
    <col min="6666" max="6666" width="6.33203125" customWidth="1"/>
    <col min="6667" max="6667" width="13.33203125" customWidth="1"/>
    <col min="6668" max="6668" width="11.44140625" customWidth="1"/>
    <col min="6669" max="6669" width="20.44140625" customWidth="1"/>
    <col min="6913" max="6913" width="3.6640625" customWidth="1"/>
    <col min="6915" max="6915" width="25.33203125" customWidth="1"/>
    <col min="6916" max="6916" width="13.44140625" customWidth="1"/>
    <col min="6917" max="6917" width="2.5546875" customWidth="1"/>
    <col min="6918" max="6918" width="11.5546875" customWidth="1"/>
    <col min="6919" max="6919" width="10.33203125" customWidth="1"/>
    <col min="6920" max="6920" width="9.6640625" customWidth="1"/>
    <col min="6921" max="6921" width="10.44140625" customWidth="1"/>
    <col min="6922" max="6922" width="6.33203125" customWidth="1"/>
    <col min="6923" max="6923" width="13.33203125" customWidth="1"/>
    <col min="6924" max="6924" width="11.44140625" customWidth="1"/>
    <col min="6925" max="6925" width="20.44140625" customWidth="1"/>
    <col min="7169" max="7169" width="3.6640625" customWidth="1"/>
    <col min="7171" max="7171" width="25.33203125" customWidth="1"/>
    <col min="7172" max="7172" width="13.44140625" customWidth="1"/>
    <col min="7173" max="7173" width="2.5546875" customWidth="1"/>
    <col min="7174" max="7174" width="11.5546875" customWidth="1"/>
    <col min="7175" max="7175" width="10.33203125" customWidth="1"/>
    <col min="7176" max="7176" width="9.6640625" customWidth="1"/>
    <col min="7177" max="7177" width="10.44140625" customWidth="1"/>
    <col min="7178" max="7178" width="6.33203125" customWidth="1"/>
    <col min="7179" max="7179" width="13.33203125" customWidth="1"/>
    <col min="7180" max="7180" width="11.44140625" customWidth="1"/>
    <col min="7181" max="7181" width="20.44140625" customWidth="1"/>
    <col min="7425" max="7425" width="3.6640625" customWidth="1"/>
    <col min="7427" max="7427" width="25.33203125" customWidth="1"/>
    <col min="7428" max="7428" width="13.44140625" customWidth="1"/>
    <col min="7429" max="7429" width="2.5546875" customWidth="1"/>
    <col min="7430" max="7430" width="11.5546875" customWidth="1"/>
    <col min="7431" max="7431" width="10.33203125" customWidth="1"/>
    <col min="7432" max="7432" width="9.6640625" customWidth="1"/>
    <col min="7433" max="7433" width="10.44140625" customWidth="1"/>
    <col min="7434" max="7434" width="6.33203125" customWidth="1"/>
    <col min="7435" max="7435" width="13.33203125" customWidth="1"/>
    <col min="7436" max="7436" width="11.44140625" customWidth="1"/>
    <col min="7437" max="7437" width="20.44140625" customWidth="1"/>
    <col min="7681" max="7681" width="3.6640625" customWidth="1"/>
    <col min="7683" max="7683" width="25.33203125" customWidth="1"/>
    <col min="7684" max="7684" width="13.44140625" customWidth="1"/>
    <col min="7685" max="7685" width="2.5546875" customWidth="1"/>
    <col min="7686" max="7686" width="11.5546875" customWidth="1"/>
    <col min="7687" max="7687" width="10.33203125" customWidth="1"/>
    <col min="7688" max="7688" width="9.6640625" customWidth="1"/>
    <col min="7689" max="7689" width="10.44140625" customWidth="1"/>
    <col min="7690" max="7690" width="6.33203125" customWidth="1"/>
    <col min="7691" max="7691" width="13.33203125" customWidth="1"/>
    <col min="7692" max="7692" width="11.44140625" customWidth="1"/>
    <col min="7693" max="7693" width="20.44140625" customWidth="1"/>
    <col min="7937" max="7937" width="3.6640625" customWidth="1"/>
    <col min="7939" max="7939" width="25.33203125" customWidth="1"/>
    <col min="7940" max="7940" width="13.44140625" customWidth="1"/>
    <col min="7941" max="7941" width="2.5546875" customWidth="1"/>
    <col min="7942" max="7942" width="11.5546875" customWidth="1"/>
    <col min="7943" max="7943" width="10.33203125" customWidth="1"/>
    <col min="7944" max="7944" width="9.6640625" customWidth="1"/>
    <col min="7945" max="7945" width="10.44140625" customWidth="1"/>
    <col min="7946" max="7946" width="6.33203125" customWidth="1"/>
    <col min="7947" max="7947" width="13.33203125" customWidth="1"/>
    <col min="7948" max="7948" width="11.44140625" customWidth="1"/>
    <col min="7949" max="7949" width="20.44140625" customWidth="1"/>
    <col min="8193" max="8193" width="3.6640625" customWidth="1"/>
    <col min="8195" max="8195" width="25.33203125" customWidth="1"/>
    <col min="8196" max="8196" width="13.44140625" customWidth="1"/>
    <col min="8197" max="8197" width="2.5546875" customWidth="1"/>
    <col min="8198" max="8198" width="11.5546875" customWidth="1"/>
    <col min="8199" max="8199" width="10.33203125" customWidth="1"/>
    <col min="8200" max="8200" width="9.6640625" customWidth="1"/>
    <col min="8201" max="8201" width="10.44140625" customWidth="1"/>
    <col min="8202" max="8202" width="6.33203125" customWidth="1"/>
    <col min="8203" max="8203" width="13.33203125" customWidth="1"/>
    <col min="8204" max="8204" width="11.44140625" customWidth="1"/>
    <col min="8205" max="8205" width="20.44140625" customWidth="1"/>
    <col min="8449" max="8449" width="3.6640625" customWidth="1"/>
    <col min="8451" max="8451" width="25.33203125" customWidth="1"/>
    <col min="8452" max="8452" width="13.44140625" customWidth="1"/>
    <col min="8453" max="8453" width="2.5546875" customWidth="1"/>
    <col min="8454" max="8454" width="11.5546875" customWidth="1"/>
    <col min="8455" max="8455" width="10.33203125" customWidth="1"/>
    <col min="8456" max="8456" width="9.6640625" customWidth="1"/>
    <col min="8457" max="8457" width="10.44140625" customWidth="1"/>
    <col min="8458" max="8458" width="6.33203125" customWidth="1"/>
    <col min="8459" max="8459" width="13.33203125" customWidth="1"/>
    <col min="8460" max="8460" width="11.44140625" customWidth="1"/>
    <col min="8461" max="8461" width="20.44140625" customWidth="1"/>
    <col min="8705" max="8705" width="3.6640625" customWidth="1"/>
    <col min="8707" max="8707" width="25.33203125" customWidth="1"/>
    <col min="8708" max="8708" width="13.44140625" customWidth="1"/>
    <col min="8709" max="8709" width="2.5546875" customWidth="1"/>
    <col min="8710" max="8710" width="11.5546875" customWidth="1"/>
    <col min="8711" max="8711" width="10.33203125" customWidth="1"/>
    <col min="8712" max="8712" width="9.6640625" customWidth="1"/>
    <col min="8713" max="8713" width="10.44140625" customWidth="1"/>
    <col min="8714" max="8714" width="6.33203125" customWidth="1"/>
    <col min="8715" max="8715" width="13.33203125" customWidth="1"/>
    <col min="8716" max="8716" width="11.44140625" customWidth="1"/>
    <col min="8717" max="8717" width="20.44140625" customWidth="1"/>
    <col min="8961" max="8961" width="3.6640625" customWidth="1"/>
    <col min="8963" max="8963" width="25.33203125" customWidth="1"/>
    <col min="8964" max="8964" width="13.44140625" customWidth="1"/>
    <col min="8965" max="8965" width="2.5546875" customWidth="1"/>
    <col min="8966" max="8966" width="11.5546875" customWidth="1"/>
    <col min="8967" max="8967" width="10.33203125" customWidth="1"/>
    <col min="8968" max="8968" width="9.6640625" customWidth="1"/>
    <col min="8969" max="8969" width="10.44140625" customWidth="1"/>
    <col min="8970" max="8970" width="6.33203125" customWidth="1"/>
    <col min="8971" max="8971" width="13.33203125" customWidth="1"/>
    <col min="8972" max="8972" width="11.44140625" customWidth="1"/>
    <col min="8973" max="8973" width="20.44140625" customWidth="1"/>
    <col min="9217" max="9217" width="3.6640625" customWidth="1"/>
    <col min="9219" max="9219" width="25.33203125" customWidth="1"/>
    <col min="9220" max="9220" width="13.44140625" customWidth="1"/>
    <col min="9221" max="9221" width="2.5546875" customWidth="1"/>
    <col min="9222" max="9222" width="11.5546875" customWidth="1"/>
    <col min="9223" max="9223" width="10.33203125" customWidth="1"/>
    <col min="9224" max="9224" width="9.6640625" customWidth="1"/>
    <col min="9225" max="9225" width="10.44140625" customWidth="1"/>
    <col min="9226" max="9226" width="6.33203125" customWidth="1"/>
    <col min="9227" max="9227" width="13.33203125" customWidth="1"/>
    <col min="9228" max="9228" width="11.44140625" customWidth="1"/>
    <col min="9229" max="9229" width="20.44140625" customWidth="1"/>
    <col min="9473" max="9473" width="3.6640625" customWidth="1"/>
    <col min="9475" max="9475" width="25.33203125" customWidth="1"/>
    <col min="9476" max="9476" width="13.44140625" customWidth="1"/>
    <col min="9477" max="9477" width="2.5546875" customWidth="1"/>
    <col min="9478" max="9478" width="11.5546875" customWidth="1"/>
    <col min="9479" max="9479" width="10.33203125" customWidth="1"/>
    <col min="9480" max="9480" width="9.6640625" customWidth="1"/>
    <col min="9481" max="9481" width="10.44140625" customWidth="1"/>
    <col min="9482" max="9482" width="6.33203125" customWidth="1"/>
    <col min="9483" max="9483" width="13.33203125" customWidth="1"/>
    <col min="9484" max="9484" width="11.44140625" customWidth="1"/>
    <col min="9485" max="9485" width="20.44140625" customWidth="1"/>
    <col min="9729" max="9729" width="3.6640625" customWidth="1"/>
    <col min="9731" max="9731" width="25.33203125" customWidth="1"/>
    <col min="9732" max="9732" width="13.44140625" customWidth="1"/>
    <col min="9733" max="9733" width="2.5546875" customWidth="1"/>
    <col min="9734" max="9734" width="11.5546875" customWidth="1"/>
    <col min="9735" max="9735" width="10.33203125" customWidth="1"/>
    <col min="9736" max="9736" width="9.6640625" customWidth="1"/>
    <col min="9737" max="9737" width="10.44140625" customWidth="1"/>
    <col min="9738" max="9738" width="6.33203125" customWidth="1"/>
    <col min="9739" max="9739" width="13.33203125" customWidth="1"/>
    <col min="9740" max="9740" width="11.44140625" customWidth="1"/>
    <col min="9741" max="9741" width="20.44140625" customWidth="1"/>
    <col min="9985" max="9985" width="3.6640625" customWidth="1"/>
    <col min="9987" max="9987" width="25.33203125" customWidth="1"/>
    <col min="9988" max="9988" width="13.44140625" customWidth="1"/>
    <col min="9989" max="9989" width="2.5546875" customWidth="1"/>
    <col min="9990" max="9990" width="11.5546875" customWidth="1"/>
    <col min="9991" max="9991" width="10.33203125" customWidth="1"/>
    <col min="9992" max="9992" width="9.6640625" customWidth="1"/>
    <col min="9993" max="9993" width="10.44140625" customWidth="1"/>
    <col min="9994" max="9994" width="6.33203125" customWidth="1"/>
    <col min="9995" max="9995" width="13.33203125" customWidth="1"/>
    <col min="9996" max="9996" width="11.44140625" customWidth="1"/>
    <col min="9997" max="9997" width="20.44140625" customWidth="1"/>
    <col min="10241" max="10241" width="3.6640625" customWidth="1"/>
    <col min="10243" max="10243" width="25.33203125" customWidth="1"/>
    <col min="10244" max="10244" width="13.44140625" customWidth="1"/>
    <col min="10245" max="10245" width="2.5546875" customWidth="1"/>
    <col min="10246" max="10246" width="11.5546875" customWidth="1"/>
    <col min="10247" max="10247" width="10.33203125" customWidth="1"/>
    <col min="10248" max="10248" width="9.6640625" customWidth="1"/>
    <col min="10249" max="10249" width="10.44140625" customWidth="1"/>
    <col min="10250" max="10250" width="6.33203125" customWidth="1"/>
    <col min="10251" max="10251" width="13.33203125" customWidth="1"/>
    <col min="10252" max="10252" width="11.44140625" customWidth="1"/>
    <col min="10253" max="10253" width="20.44140625" customWidth="1"/>
    <col min="10497" max="10497" width="3.6640625" customWidth="1"/>
    <col min="10499" max="10499" width="25.33203125" customWidth="1"/>
    <col min="10500" max="10500" width="13.44140625" customWidth="1"/>
    <col min="10501" max="10501" width="2.5546875" customWidth="1"/>
    <col min="10502" max="10502" width="11.5546875" customWidth="1"/>
    <col min="10503" max="10503" width="10.33203125" customWidth="1"/>
    <col min="10504" max="10504" width="9.6640625" customWidth="1"/>
    <col min="10505" max="10505" width="10.44140625" customWidth="1"/>
    <col min="10506" max="10506" width="6.33203125" customWidth="1"/>
    <col min="10507" max="10507" width="13.33203125" customWidth="1"/>
    <col min="10508" max="10508" width="11.44140625" customWidth="1"/>
    <col min="10509" max="10509" width="20.44140625" customWidth="1"/>
    <col min="10753" max="10753" width="3.6640625" customWidth="1"/>
    <col min="10755" max="10755" width="25.33203125" customWidth="1"/>
    <col min="10756" max="10756" width="13.44140625" customWidth="1"/>
    <col min="10757" max="10757" width="2.5546875" customWidth="1"/>
    <col min="10758" max="10758" width="11.5546875" customWidth="1"/>
    <col min="10759" max="10759" width="10.33203125" customWidth="1"/>
    <col min="10760" max="10760" width="9.6640625" customWidth="1"/>
    <col min="10761" max="10761" width="10.44140625" customWidth="1"/>
    <col min="10762" max="10762" width="6.33203125" customWidth="1"/>
    <col min="10763" max="10763" width="13.33203125" customWidth="1"/>
    <col min="10764" max="10764" width="11.44140625" customWidth="1"/>
    <col min="10765" max="10765" width="20.44140625" customWidth="1"/>
    <col min="11009" max="11009" width="3.6640625" customWidth="1"/>
    <col min="11011" max="11011" width="25.33203125" customWidth="1"/>
    <col min="11012" max="11012" width="13.44140625" customWidth="1"/>
    <col min="11013" max="11013" width="2.5546875" customWidth="1"/>
    <col min="11014" max="11014" width="11.5546875" customWidth="1"/>
    <col min="11015" max="11015" width="10.33203125" customWidth="1"/>
    <col min="11016" max="11016" width="9.6640625" customWidth="1"/>
    <col min="11017" max="11017" width="10.44140625" customWidth="1"/>
    <col min="11018" max="11018" width="6.33203125" customWidth="1"/>
    <col min="11019" max="11019" width="13.33203125" customWidth="1"/>
    <col min="11020" max="11020" width="11.44140625" customWidth="1"/>
    <col min="11021" max="11021" width="20.44140625" customWidth="1"/>
    <col min="11265" max="11265" width="3.6640625" customWidth="1"/>
    <col min="11267" max="11267" width="25.33203125" customWidth="1"/>
    <col min="11268" max="11268" width="13.44140625" customWidth="1"/>
    <col min="11269" max="11269" width="2.5546875" customWidth="1"/>
    <col min="11270" max="11270" width="11.5546875" customWidth="1"/>
    <col min="11271" max="11271" width="10.33203125" customWidth="1"/>
    <col min="11272" max="11272" width="9.6640625" customWidth="1"/>
    <col min="11273" max="11273" width="10.44140625" customWidth="1"/>
    <col min="11274" max="11274" width="6.33203125" customWidth="1"/>
    <col min="11275" max="11275" width="13.33203125" customWidth="1"/>
    <col min="11276" max="11276" width="11.44140625" customWidth="1"/>
    <col min="11277" max="11277" width="20.44140625" customWidth="1"/>
    <col min="11521" max="11521" width="3.6640625" customWidth="1"/>
    <col min="11523" max="11523" width="25.33203125" customWidth="1"/>
    <col min="11524" max="11524" width="13.44140625" customWidth="1"/>
    <col min="11525" max="11525" width="2.5546875" customWidth="1"/>
    <col min="11526" max="11526" width="11.5546875" customWidth="1"/>
    <col min="11527" max="11527" width="10.33203125" customWidth="1"/>
    <col min="11528" max="11528" width="9.6640625" customWidth="1"/>
    <col min="11529" max="11529" width="10.44140625" customWidth="1"/>
    <col min="11530" max="11530" width="6.33203125" customWidth="1"/>
    <col min="11531" max="11531" width="13.33203125" customWidth="1"/>
    <col min="11532" max="11532" width="11.44140625" customWidth="1"/>
    <col min="11533" max="11533" width="20.44140625" customWidth="1"/>
    <col min="11777" max="11777" width="3.6640625" customWidth="1"/>
    <col min="11779" max="11779" width="25.33203125" customWidth="1"/>
    <col min="11780" max="11780" width="13.44140625" customWidth="1"/>
    <col min="11781" max="11781" width="2.5546875" customWidth="1"/>
    <col min="11782" max="11782" width="11.5546875" customWidth="1"/>
    <col min="11783" max="11783" width="10.33203125" customWidth="1"/>
    <col min="11784" max="11784" width="9.6640625" customWidth="1"/>
    <col min="11785" max="11785" width="10.44140625" customWidth="1"/>
    <col min="11786" max="11786" width="6.33203125" customWidth="1"/>
    <col min="11787" max="11787" width="13.33203125" customWidth="1"/>
    <col min="11788" max="11788" width="11.44140625" customWidth="1"/>
    <col min="11789" max="11789" width="20.44140625" customWidth="1"/>
    <col min="12033" max="12033" width="3.6640625" customWidth="1"/>
    <col min="12035" max="12035" width="25.33203125" customWidth="1"/>
    <col min="12036" max="12036" width="13.44140625" customWidth="1"/>
    <col min="12037" max="12037" width="2.5546875" customWidth="1"/>
    <col min="12038" max="12038" width="11.5546875" customWidth="1"/>
    <col min="12039" max="12039" width="10.33203125" customWidth="1"/>
    <col min="12040" max="12040" width="9.6640625" customWidth="1"/>
    <col min="12041" max="12041" width="10.44140625" customWidth="1"/>
    <col min="12042" max="12042" width="6.33203125" customWidth="1"/>
    <col min="12043" max="12043" width="13.33203125" customWidth="1"/>
    <col min="12044" max="12044" width="11.44140625" customWidth="1"/>
    <col min="12045" max="12045" width="20.44140625" customWidth="1"/>
    <col min="12289" max="12289" width="3.6640625" customWidth="1"/>
    <col min="12291" max="12291" width="25.33203125" customWidth="1"/>
    <col min="12292" max="12292" width="13.44140625" customWidth="1"/>
    <col min="12293" max="12293" width="2.5546875" customWidth="1"/>
    <col min="12294" max="12294" width="11.5546875" customWidth="1"/>
    <col min="12295" max="12295" width="10.33203125" customWidth="1"/>
    <col min="12296" max="12296" width="9.6640625" customWidth="1"/>
    <col min="12297" max="12297" width="10.44140625" customWidth="1"/>
    <col min="12298" max="12298" width="6.33203125" customWidth="1"/>
    <col min="12299" max="12299" width="13.33203125" customWidth="1"/>
    <col min="12300" max="12300" width="11.44140625" customWidth="1"/>
    <col min="12301" max="12301" width="20.44140625" customWidth="1"/>
    <col min="12545" max="12545" width="3.6640625" customWidth="1"/>
    <col min="12547" max="12547" width="25.33203125" customWidth="1"/>
    <col min="12548" max="12548" width="13.44140625" customWidth="1"/>
    <col min="12549" max="12549" width="2.5546875" customWidth="1"/>
    <col min="12550" max="12550" width="11.5546875" customWidth="1"/>
    <col min="12551" max="12551" width="10.33203125" customWidth="1"/>
    <col min="12552" max="12552" width="9.6640625" customWidth="1"/>
    <col min="12553" max="12553" width="10.44140625" customWidth="1"/>
    <col min="12554" max="12554" width="6.33203125" customWidth="1"/>
    <col min="12555" max="12555" width="13.33203125" customWidth="1"/>
    <col min="12556" max="12556" width="11.44140625" customWidth="1"/>
    <col min="12557" max="12557" width="20.44140625" customWidth="1"/>
    <col min="12801" max="12801" width="3.6640625" customWidth="1"/>
    <col min="12803" max="12803" width="25.33203125" customWidth="1"/>
    <col min="12804" max="12804" width="13.44140625" customWidth="1"/>
    <col min="12805" max="12805" width="2.5546875" customWidth="1"/>
    <col min="12806" max="12806" width="11.5546875" customWidth="1"/>
    <col min="12807" max="12807" width="10.33203125" customWidth="1"/>
    <col min="12808" max="12808" width="9.6640625" customWidth="1"/>
    <col min="12809" max="12809" width="10.44140625" customWidth="1"/>
    <col min="12810" max="12810" width="6.33203125" customWidth="1"/>
    <col min="12811" max="12811" width="13.33203125" customWidth="1"/>
    <col min="12812" max="12812" width="11.44140625" customWidth="1"/>
    <col min="12813" max="12813" width="20.44140625" customWidth="1"/>
    <col min="13057" max="13057" width="3.6640625" customWidth="1"/>
    <col min="13059" max="13059" width="25.33203125" customWidth="1"/>
    <col min="13060" max="13060" width="13.44140625" customWidth="1"/>
    <col min="13061" max="13061" width="2.5546875" customWidth="1"/>
    <col min="13062" max="13062" width="11.5546875" customWidth="1"/>
    <col min="13063" max="13063" width="10.33203125" customWidth="1"/>
    <col min="13064" max="13064" width="9.6640625" customWidth="1"/>
    <col min="13065" max="13065" width="10.44140625" customWidth="1"/>
    <col min="13066" max="13066" width="6.33203125" customWidth="1"/>
    <col min="13067" max="13067" width="13.33203125" customWidth="1"/>
    <col min="13068" max="13068" width="11.44140625" customWidth="1"/>
    <col min="13069" max="13069" width="20.44140625" customWidth="1"/>
    <col min="13313" max="13313" width="3.6640625" customWidth="1"/>
    <col min="13315" max="13315" width="25.33203125" customWidth="1"/>
    <col min="13316" max="13316" width="13.44140625" customWidth="1"/>
    <col min="13317" max="13317" width="2.5546875" customWidth="1"/>
    <col min="13318" max="13318" width="11.5546875" customWidth="1"/>
    <col min="13319" max="13319" width="10.33203125" customWidth="1"/>
    <col min="13320" max="13320" width="9.6640625" customWidth="1"/>
    <col min="13321" max="13321" width="10.44140625" customWidth="1"/>
    <col min="13322" max="13322" width="6.33203125" customWidth="1"/>
    <col min="13323" max="13323" width="13.33203125" customWidth="1"/>
    <col min="13324" max="13324" width="11.44140625" customWidth="1"/>
    <col min="13325" max="13325" width="20.44140625" customWidth="1"/>
    <col min="13569" max="13569" width="3.6640625" customWidth="1"/>
    <col min="13571" max="13571" width="25.33203125" customWidth="1"/>
    <col min="13572" max="13572" width="13.44140625" customWidth="1"/>
    <col min="13573" max="13573" width="2.5546875" customWidth="1"/>
    <col min="13574" max="13574" width="11.5546875" customWidth="1"/>
    <col min="13575" max="13575" width="10.33203125" customWidth="1"/>
    <col min="13576" max="13576" width="9.6640625" customWidth="1"/>
    <col min="13577" max="13577" width="10.44140625" customWidth="1"/>
    <col min="13578" max="13578" width="6.33203125" customWidth="1"/>
    <col min="13579" max="13579" width="13.33203125" customWidth="1"/>
    <col min="13580" max="13580" width="11.44140625" customWidth="1"/>
    <col min="13581" max="13581" width="20.44140625" customWidth="1"/>
    <col min="13825" max="13825" width="3.6640625" customWidth="1"/>
    <col min="13827" max="13827" width="25.33203125" customWidth="1"/>
    <col min="13828" max="13828" width="13.44140625" customWidth="1"/>
    <col min="13829" max="13829" width="2.5546875" customWidth="1"/>
    <col min="13830" max="13830" width="11.5546875" customWidth="1"/>
    <col min="13831" max="13831" width="10.33203125" customWidth="1"/>
    <col min="13832" max="13832" width="9.6640625" customWidth="1"/>
    <col min="13833" max="13833" width="10.44140625" customWidth="1"/>
    <col min="13834" max="13834" width="6.33203125" customWidth="1"/>
    <col min="13835" max="13835" width="13.33203125" customWidth="1"/>
    <col min="13836" max="13836" width="11.44140625" customWidth="1"/>
    <col min="13837" max="13837" width="20.44140625" customWidth="1"/>
    <col min="14081" max="14081" width="3.6640625" customWidth="1"/>
    <col min="14083" max="14083" width="25.33203125" customWidth="1"/>
    <col min="14084" max="14084" width="13.44140625" customWidth="1"/>
    <col min="14085" max="14085" width="2.5546875" customWidth="1"/>
    <col min="14086" max="14086" width="11.5546875" customWidth="1"/>
    <col min="14087" max="14087" width="10.33203125" customWidth="1"/>
    <col min="14088" max="14088" width="9.6640625" customWidth="1"/>
    <col min="14089" max="14089" width="10.44140625" customWidth="1"/>
    <col min="14090" max="14090" width="6.33203125" customWidth="1"/>
    <col min="14091" max="14091" width="13.33203125" customWidth="1"/>
    <col min="14092" max="14092" width="11.44140625" customWidth="1"/>
    <col min="14093" max="14093" width="20.44140625" customWidth="1"/>
    <col min="14337" max="14337" width="3.6640625" customWidth="1"/>
    <col min="14339" max="14339" width="25.33203125" customWidth="1"/>
    <col min="14340" max="14340" width="13.44140625" customWidth="1"/>
    <col min="14341" max="14341" width="2.5546875" customWidth="1"/>
    <col min="14342" max="14342" width="11.5546875" customWidth="1"/>
    <col min="14343" max="14343" width="10.33203125" customWidth="1"/>
    <col min="14344" max="14344" width="9.6640625" customWidth="1"/>
    <col min="14345" max="14345" width="10.44140625" customWidth="1"/>
    <col min="14346" max="14346" width="6.33203125" customWidth="1"/>
    <col min="14347" max="14347" width="13.33203125" customWidth="1"/>
    <col min="14348" max="14348" width="11.44140625" customWidth="1"/>
    <col min="14349" max="14349" width="20.44140625" customWidth="1"/>
    <col min="14593" max="14593" width="3.6640625" customWidth="1"/>
    <col min="14595" max="14595" width="25.33203125" customWidth="1"/>
    <col min="14596" max="14596" width="13.44140625" customWidth="1"/>
    <col min="14597" max="14597" width="2.5546875" customWidth="1"/>
    <col min="14598" max="14598" width="11.5546875" customWidth="1"/>
    <col min="14599" max="14599" width="10.33203125" customWidth="1"/>
    <col min="14600" max="14600" width="9.6640625" customWidth="1"/>
    <col min="14601" max="14601" width="10.44140625" customWidth="1"/>
    <col min="14602" max="14602" width="6.33203125" customWidth="1"/>
    <col min="14603" max="14603" width="13.33203125" customWidth="1"/>
    <col min="14604" max="14604" width="11.44140625" customWidth="1"/>
    <col min="14605" max="14605" width="20.44140625" customWidth="1"/>
    <col min="14849" max="14849" width="3.6640625" customWidth="1"/>
    <col min="14851" max="14851" width="25.33203125" customWidth="1"/>
    <col min="14852" max="14852" width="13.44140625" customWidth="1"/>
    <col min="14853" max="14853" width="2.5546875" customWidth="1"/>
    <col min="14854" max="14854" width="11.5546875" customWidth="1"/>
    <col min="14855" max="14855" width="10.33203125" customWidth="1"/>
    <col min="14856" max="14856" width="9.6640625" customWidth="1"/>
    <col min="14857" max="14857" width="10.44140625" customWidth="1"/>
    <col min="14858" max="14858" width="6.33203125" customWidth="1"/>
    <col min="14859" max="14859" width="13.33203125" customWidth="1"/>
    <col min="14860" max="14860" width="11.44140625" customWidth="1"/>
    <col min="14861" max="14861" width="20.44140625" customWidth="1"/>
    <col min="15105" max="15105" width="3.6640625" customWidth="1"/>
    <col min="15107" max="15107" width="25.33203125" customWidth="1"/>
    <col min="15108" max="15108" width="13.44140625" customWidth="1"/>
    <col min="15109" max="15109" width="2.5546875" customWidth="1"/>
    <col min="15110" max="15110" width="11.5546875" customWidth="1"/>
    <col min="15111" max="15111" width="10.33203125" customWidth="1"/>
    <col min="15112" max="15112" width="9.6640625" customWidth="1"/>
    <col min="15113" max="15113" width="10.44140625" customWidth="1"/>
    <col min="15114" max="15114" width="6.33203125" customWidth="1"/>
    <col min="15115" max="15115" width="13.33203125" customWidth="1"/>
    <col min="15116" max="15116" width="11.44140625" customWidth="1"/>
    <col min="15117" max="15117" width="20.44140625" customWidth="1"/>
    <col min="15361" max="15361" width="3.6640625" customWidth="1"/>
    <col min="15363" max="15363" width="25.33203125" customWidth="1"/>
    <col min="15364" max="15364" width="13.44140625" customWidth="1"/>
    <col min="15365" max="15365" width="2.5546875" customWidth="1"/>
    <col min="15366" max="15366" width="11.5546875" customWidth="1"/>
    <col min="15367" max="15367" width="10.33203125" customWidth="1"/>
    <col min="15368" max="15368" width="9.6640625" customWidth="1"/>
    <col min="15369" max="15369" width="10.44140625" customWidth="1"/>
    <col min="15370" max="15370" width="6.33203125" customWidth="1"/>
    <col min="15371" max="15371" width="13.33203125" customWidth="1"/>
    <col min="15372" max="15372" width="11.44140625" customWidth="1"/>
    <col min="15373" max="15373" width="20.44140625" customWidth="1"/>
    <col min="15617" max="15617" width="3.6640625" customWidth="1"/>
    <col min="15619" max="15619" width="25.33203125" customWidth="1"/>
    <col min="15620" max="15620" width="13.44140625" customWidth="1"/>
    <col min="15621" max="15621" width="2.5546875" customWidth="1"/>
    <col min="15622" max="15622" width="11.5546875" customWidth="1"/>
    <col min="15623" max="15623" width="10.33203125" customWidth="1"/>
    <col min="15624" max="15624" width="9.6640625" customWidth="1"/>
    <col min="15625" max="15625" width="10.44140625" customWidth="1"/>
    <col min="15626" max="15626" width="6.33203125" customWidth="1"/>
    <col min="15627" max="15627" width="13.33203125" customWidth="1"/>
    <col min="15628" max="15628" width="11.44140625" customWidth="1"/>
    <col min="15629" max="15629" width="20.44140625" customWidth="1"/>
    <col min="15873" max="15873" width="3.6640625" customWidth="1"/>
    <col min="15875" max="15875" width="25.33203125" customWidth="1"/>
    <col min="15876" max="15876" width="13.44140625" customWidth="1"/>
    <col min="15877" max="15877" width="2.5546875" customWidth="1"/>
    <col min="15878" max="15878" width="11.5546875" customWidth="1"/>
    <col min="15879" max="15879" width="10.33203125" customWidth="1"/>
    <col min="15880" max="15880" width="9.6640625" customWidth="1"/>
    <col min="15881" max="15881" width="10.44140625" customWidth="1"/>
    <col min="15882" max="15882" width="6.33203125" customWidth="1"/>
    <col min="15883" max="15883" width="13.33203125" customWidth="1"/>
    <col min="15884" max="15884" width="11.44140625" customWidth="1"/>
    <col min="15885" max="15885" width="20.44140625" customWidth="1"/>
    <col min="16129" max="16129" width="3.6640625" customWidth="1"/>
    <col min="16131" max="16131" width="25.33203125" customWidth="1"/>
    <col min="16132" max="16132" width="13.44140625" customWidth="1"/>
    <col min="16133" max="16133" width="2.5546875" customWidth="1"/>
    <col min="16134" max="16134" width="11.5546875" customWidth="1"/>
    <col min="16135" max="16135" width="10.33203125" customWidth="1"/>
    <col min="16136" max="16136" width="9.6640625" customWidth="1"/>
    <col min="16137" max="16137" width="10.44140625" customWidth="1"/>
    <col min="16138" max="16138" width="6.33203125" customWidth="1"/>
    <col min="16139" max="16139" width="13.33203125" customWidth="1"/>
    <col min="16140" max="16140" width="11.44140625" customWidth="1"/>
    <col min="16141" max="16141" width="20.44140625" customWidth="1"/>
  </cols>
  <sheetData>
    <row r="1" spans="1:13" ht="22.8" x14ac:dyDescent="0.4">
      <c r="A1" s="1" t="s">
        <v>143</v>
      </c>
    </row>
    <row r="2" spans="1:13" ht="7.5" customHeight="1" x14ac:dyDescent="0.4">
      <c r="A2" s="1"/>
    </row>
    <row r="3" spans="1:13" x14ac:dyDescent="0.3">
      <c r="B3" s="4" t="s">
        <v>0</v>
      </c>
    </row>
    <row r="4" spans="1:13" ht="67.2" customHeight="1" thickBot="1" x14ac:dyDescent="0.35">
      <c r="A4" s="5" t="s">
        <v>1</v>
      </c>
      <c r="B4" s="6" t="s">
        <v>2</v>
      </c>
      <c r="C4" s="7" t="s">
        <v>3</v>
      </c>
      <c r="D4" s="7" t="s">
        <v>4</v>
      </c>
      <c r="E4" s="7"/>
      <c r="F4" s="8" t="s">
        <v>137</v>
      </c>
      <c r="G4" s="8" t="s">
        <v>138</v>
      </c>
      <c r="H4" s="9" t="s">
        <v>139</v>
      </c>
      <c r="I4" s="10" t="s">
        <v>140</v>
      </c>
      <c r="J4" s="5" t="s">
        <v>5</v>
      </c>
      <c r="K4" s="9" t="s">
        <v>141</v>
      </c>
      <c r="L4" s="9" t="s">
        <v>142</v>
      </c>
      <c r="M4" s="7" t="s">
        <v>6</v>
      </c>
    </row>
    <row r="5" spans="1:13" x14ac:dyDescent="0.3">
      <c r="A5" s="61">
        <v>100</v>
      </c>
      <c r="B5" s="11" t="s">
        <v>7</v>
      </c>
      <c r="L5" s="56"/>
    </row>
    <row r="6" spans="1:13" ht="28.95" customHeight="1" x14ac:dyDescent="0.3">
      <c r="A6" s="61"/>
      <c r="B6" s="61">
        <v>1</v>
      </c>
      <c r="C6" t="s">
        <v>144</v>
      </c>
      <c r="D6" t="s">
        <v>145</v>
      </c>
      <c r="F6" s="27">
        <v>6122230</v>
      </c>
      <c r="G6" s="27">
        <v>1045679</v>
      </c>
      <c r="H6" s="27">
        <v>5697230</v>
      </c>
      <c r="I6" s="2">
        <v>0</v>
      </c>
      <c r="K6" s="27">
        <v>0</v>
      </c>
      <c r="L6" s="56">
        <v>0</v>
      </c>
      <c r="M6" s="26" t="s">
        <v>147</v>
      </c>
    </row>
    <row r="7" spans="1:13" ht="28.8" x14ac:dyDescent="0.3">
      <c r="A7" s="61"/>
      <c r="B7" s="61">
        <v>2</v>
      </c>
      <c r="C7" t="s">
        <v>146</v>
      </c>
      <c r="D7" t="s">
        <v>11</v>
      </c>
      <c r="F7" s="27">
        <v>-415908</v>
      </c>
      <c r="G7" s="27">
        <v>0</v>
      </c>
      <c r="H7" s="27">
        <v>0</v>
      </c>
      <c r="I7" s="2">
        <v>0</v>
      </c>
      <c r="K7" s="27">
        <v>0</v>
      </c>
      <c r="L7" s="56">
        <v>0</v>
      </c>
      <c r="M7" s="26" t="s">
        <v>148</v>
      </c>
    </row>
    <row r="8" spans="1:13" ht="19.95" customHeight="1" x14ac:dyDescent="0.3">
      <c r="A8" s="61"/>
      <c r="B8" s="61">
        <v>3</v>
      </c>
      <c r="C8" t="s">
        <v>149</v>
      </c>
      <c r="D8" t="s">
        <v>153</v>
      </c>
      <c r="F8" s="27">
        <v>983867</v>
      </c>
      <c r="G8" s="27">
        <v>181770</v>
      </c>
      <c r="H8" s="27">
        <v>643867</v>
      </c>
      <c r="I8" s="19">
        <v>0</v>
      </c>
      <c r="J8" s="28"/>
      <c r="K8" s="27">
        <v>0</v>
      </c>
      <c r="L8" s="59">
        <f>H8-F8</f>
        <v>-340000</v>
      </c>
      <c r="M8" s="26" t="s">
        <v>155</v>
      </c>
    </row>
    <row r="9" spans="1:13" ht="19.2" customHeight="1" x14ac:dyDescent="0.3">
      <c r="A9" s="61"/>
      <c r="B9" s="61">
        <v>4</v>
      </c>
      <c r="C9" t="s">
        <v>150</v>
      </c>
      <c r="D9" t="s">
        <v>154</v>
      </c>
      <c r="F9" s="27">
        <v>964334</v>
      </c>
      <c r="G9" s="27">
        <v>488766</v>
      </c>
      <c r="H9" s="27">
        <v>951334</v>
      </c>
      <c r="I9" s="19">
        <v>0</v>
      </c>
      <c r="J9" s="28"/>
      <c r="K9" s="27">
        <v>0</v>
      </c>
      <c r="L9" s="59">
        <f>H9-F9</f>
        <v>-13000</v>
      </c>
      <c r="M9" s="26" t="s">
        <v>155</v>
      </c>
    </row>
    <row r="10" spans="1:13" ht="43.2" x14ac:dyDescent="0.3">
      <c r="A10" s="61"/>
      <c r="B10" s="61">
        <v>5</v>
      </c>
      <c r="C10" t="s">
        <v>152</v>
      </c>
      <c r="D10" t="s">
        <v>151</v>
      </c>
      <c r="F10" s="27">
        <v>209589</v>
      </c>
      <c r="G10" s="27">
        <v>0</v>
      </c>
      <c r="H10" s="27">
        <v>209589</v>
      </c>
      <c r="I10" s="19">
        <f>H10-F10</f>
        <v>0</v>
      </c>
      <c r="J10" s="28"/>
      <c r="K10" s="27"/>
      <c r="L10" s="59"/>
      <c r="M10" s="26" t="s">
        <v>223</v>
      </c>
    </row>
    <row r="11" spans="1:13" x14ac:dyDescent="0.3">
      <c r="A11" s="68"/>
      <c r="B11" s="68">
        <v>6</v>
      </c>
      <c r="C11" s="62" t="s">
        <v>156</v>
      </c>
      <c r="D11" s="62" t="s">
        <v>157</v>
      </c>
      <c r="E11" s="62"/>
      <c r="F11" s="65">
        <v>2021600</v>
      </c>
      <c r="G11" s="65"/>
      <c r="H11" s="65">
        <v>2021600</v>
      </c>
      <c r="I11" s="63">
        <f>H11-F11</f>
        <v>0</v>
      </c>
      <c r="J11" s="66"/>
      <c r="K11" s="65">
        <v>0</v>
      </c>
      <c r="L11" s="67">
        <v>0</v>
      </c>
      <c r="M11" s="69" t="s">
        <v>224</v>
      </c>
    </row>
    <row r="12" spans="1:13" x14ac:dyDescent="0.3">
      <c r="A12" s="68"/>
      <c r="B12" s="68">
        <v>7</v>
      </c>
      <c r="C12" s="62" t="s">
        <v>60</v>
      </c>
      <c r="D12" s="62" t="s">
        <v>159</v>
      </c>
      <c r="E12" s="62"/>
      <c r="F12" s="65">
        <v>135130</v>
      </c>
      <c r="G12" s="65"/>
      <c r="H12" s="65">
        <v>75130</v>
      </c>
      <c r="I12" s="63">
        <f>H12-F12</f>
        <v>-60000</v>
      </c>
      <c r="J12" s="66"/>
      <c r="K12" s="65">
        <v>0</v>
      </c>
      <c r="L12" s="67">
        <v>0</v>
      </c>
      <c r="M12" s="69" t="s">
        <v>158</v>
      </c>
    </row>
    <row r="13" spans="1:13" ht="28.8" x14ac:dyDescent="0.3">
      <c r="A13" s="68"/>
      <c r="B13" s="68">
        <v>8</v>
      </c>
      <c r="C13" s="62" t="s">
        <v>160</v>
      </c>
      <c r="D13" s="64" t="s">
        <v>161</v>
      </c>
      <c r="E13" s="62"/>
      <c r="F13" s="65">
        <v>61110</v>
      </c>
      <c r="G13" s="65">
        <v>28285</v>
      </c>
      <c r="H13" s="65">
        <v>28285</v>
      </c>
      <c r="I13" s="63">
        <f>H13-F13+5</f>
        <v>-32820</v>
      </c>
      <c r="J13" s="66"/>
      <c r="K13" s="65">
        <v>0</v>
      </c>
      <c r="L13" s="67">
        <v>0</v>
      </c>
      <c r="M13" s="64" t="s">
        <v>162</v>
      </c>
    </row>
    <row r="14" spans="1:13" ht="43.2" x14ac:dyDescent="0.3">
      <c r="A14" s="68"/>
      <c r="B14" s="68">
        <v>9</v>
      </c>
      <c r="C14" s="64" t="s">
        <v>163</v>
      </c>
      <c r="D14" s="62" t="s">
        <v>64</v>
      </c>
      <c r="E14" s="62"/>
      <c r="F14" s="65">
        <v>59500</v>
      </c>
      <c r="G14" s="65">
        <v>0</v>
      </c>
      <c r="H14" s="65">
        <v>59500</v>
      </c>
      <c r="I14" s="63">
        <v>0</v>
      </c>
      <c r="J14" s="66"/>
      <c r="K14" s="65">
        <v>0</v>
      </c>
      <c r="L14" s="67">
        <v>0</v>
      </c>
      <c r="M14" s="69" t="s">
        <v>164</v>
      </c>
    </row>
    <row r="15" spans="1:13" ht="28.8" x14ac:dyDescent="0.3">
      <c r="A15" s="68"/>
      <c r="B15" s="68">
        <v>10</v>
      </c>
      <c r="C15" s="64" t="s">
        <v>165</v>
      </c>
      <c r="D15" s="62" t="s">
        <v>166</v>
      </c>
      <c r="E15" s="62"/>
      <c r="F15" s="65">
        <v>78130</v>
      </c>
      <c r="G15" s="65">
        <v>0</v>
      </c>
      <c r="H15" s="65">
        <v>78130</v>
      </c>
      <c r="I15" s="63">
        <f>H15-F15</f>
        <v>0</v>
      </c>
      <c r="J15" s="66"/>
      <c r="K15" s="65"/>
      <c r="L15" s="67"/>
      <c r="M15" s="69" t="s">
        <v>167</v>
      </c>
    </row>
    <row r="16" spans="1:13" ht="57.6" x14ac:dyDescent="0.3">
      <c r="A16" s="68"/>
      <c r="B16" s="68">
        <v>11</v>
      </c>
      <c r="C16" s="62" t="s">
        <v>17</v>
      </c>
      <c r="D16" s="62" t="s">
        <v>168</v>
      </c>
      <c r="E16" s="62"/>
      <c r="F16" s="107">
        <v>1380220</v>
      </c>
      <c r="G16" s="107">
        <v>259403</v>
      </c>
      <c r="H16" s="65">
        <v>1380220</v>
      </c>
      <c r="I16" s="63">
        <f>H16-F16</f>
        <v>0</v>
      </c>
      <c r="J16" s="66"/>
      <c r="K16" s="65"/>
      <c r="L16" s="67"/>
      <c r="M16" s="69" t="s">
        <v>225</v>
      </c>
    </row>
    <row r="17" spans="1:13" ht="43.2" x14ac:dyDescent="0.3">
      <c r="A17" s="68"/>
      <c r="B17" s="68">
        <v>12</v>
      </c>
      <c r="C17" s="64" t="s">
        <v>169</v>
      </c>
      <c r="D17" s="62" t="s">
        <v>20</v>
      </c>
      <c r="E17" s="62"/>
      <c r="F17" s="65">
        <v>214720</v>
      </c>
      <c r="G17" s="65">
        <v>0</v>
      </c>
      <c r="H17" s="65">
        <v>214720</v>
      </c>
      <c r="I17" s="63">
        <f>H17-F17</f>
        <v>0</v>
      </c>
      <c r="J17" s="66"/>
      <c r="K17" s="65"/>
      <c r="L17" s="67"/>
      <c r="M17" s="69" t="s">
        <v>187</v>
      </c>
    </row>
    <row r="18" spans="1:13" ht="28.8" x14ac:dyDescent="0.3">
      <c r="A18" s="68"/>
      <c r="B18" s="68">
        <v>13</v>
      </c>
      <c r="C18" s="64" t="s">
        <v>170</v>
      </c>
      <c r="D18" s="62" t="s">
        <v>23</v>
      </c>
      <c r="E18" s="62"/>
      <c r="F18" s="65">
        <v>80530</v>
      </c>
      <c r="G18" s="65">
        <v>10000</v>
      </c>
      <c r="H18" s="65">
        <v>50530</v>
      </c>
      <c r="I18" s="78">
        <f>H18-F18</f>
        <v>-30000</v>
      </c>
      <c r="J18" s="66"/>
      <c r="K18" s="65"/>
      <c r="L18" s="67"/>
      <c r="M18" s="62"/>
    </row>
    <row r="19" spans="1:13" ht="28.8" x14ac:dyDescent="0.3">
      <c r="A19" s="68"/>
      <c r="B19" s="68">
        <v>14</v>
      </c>
      <c r="C19" s="64" t="s">
        <v>171</v>
      </c>
      <c r="D19" s="64" t="s">
        <v>172</v>
      </c>
      <c r="E19" s="62"/>
      <c r="F19" s="107">
        <v>0</v>
      </c>
      <c r="G19" s="107">
        <v>276907</v>
      </c>
      <c r="H19" s="65">
        <v>450000</v>
      </c>
      <c r="I19" s="63"/>
      <c r="J19" s="66"/>
      <c r="K19" s="65"/>
      <c r="L19" s="67"/>
      <c r="M19" s="69" t="s">
        <v>173</v>
      </c>
    </row>
    <row r="20" spans="1:13" x14ac:dyDescent="0.3">
      <c r="A20" s="61"/>
      <c r="B20" s="61"/>
      <c r="F20" s="27"/>
      <c r="G20" s="27"/>
      <c r="H20" s="27"/>
      <c r="I20" s="19"/>
      <c r="J20" s="28"/>
      <c r="K20" s="27"/>
      <c r="L20" s="59"/>
    </row>
    <row r="21" spans="1:13" x14ac:dyDescent="0.3">
      <c r="A21" s="73">
        <v>101</v>
      </c>
      <c r="B21" s="73" t="s">
        <v>24</v>
      </c>
      <c r="C21" s="80"/>
      <c r="D21" s="81"/>
      <c r="E21" s="81"/>
      <c r="F21" s="82"/>
      <c r="G21" s="82"/>
      <c r="H21" s="82"/>
      <c r="I21" s="78"/>
      <c r="J21" s="83"/>
      <c r="K21" s="82"/>
      <c r="L21" s="89"/>
      <c r="M21" s="81"/>
    </row>
    <row r="22" spans="1:13" x14ac:dyDescent="0.3">
      <c r="A22" s="73"/>
      <c r="B22" s="92">
        <v>1</v>
      </c>
      <c r="C22" s="80" t="s">
        <v>25</v>
      </c>
      <c r="D22" s="81" t="s">
        <v>26</v>
      </c>
      <c r="E22" s="81"/>
      <c r="F22" s="82">
        <v>2271600</v>
      </c>
      <c r="G22" s="82">
        <v>320574</v>
      </c>
      <c r="H22" s="82">
        <v>1521600</v>
      </c>
      <c r="I22" s="78">
        <f>H22-F22</f>
        <v>-750000</v>
      </c>
      <c r="J22" s="83"/>
      <c r="K22" s="82"/>
      <c r="L22" s="89"/>
      <c r="M22" s="81" t="s">
        <v>226</v>
      </c>
    </row>
    <row r="23" spans="1:13" ht="27" x14ac:dyDescent="0.3">
      <c r="A23" s="73"/>
      <c r="B23" s="92">
        <v>2</v>
      </c>
      <c r="C23" s="80" t="s">
        <v>174</v>
      </c>
      <c r="D23" s="81"/>
      <c r="E23" s="81"/>
      <c r="F23" s="82"/>
      <c r="G23" s="82"/>
      <c r="H23" s="82"/>
      <c r="I23" s="78"/>
      <c r="J23" s="83"/>
      <c r="K23" s="82"/>
      <c r="L23" s="89"/>
      <c r="M23" s="80" t="s">
        <v>175</v>
      </c>
    </row>
    <row r="24" spans="1:13" x14ac:dyDescent="0.3">
      <c r="A24" s="73"/>
      <c r="B24" s="92">
        <v>3</v>
      </c>
      <c r="C24" s="80" t="s">
        <v>27</v>
      </c>
      <c r="D24" s="81" t="s">
        <v>28</v>
      </c>
      <c r="E24" s="81"/>
      <c r="F24" s="82"/>
      <c r="G24" s="82"/>
      <c r="H24" s="82"/>
      <c r="I24" s="78"/>
      <c r="J24" s="83"/>
      <c r="K24" s="82"/>
      <c r="L24" s="89"/>
      <c r="M24" s="71" t="s">
        <v>158</v>
      </c>
    </row>
    <row r="25" spans="1:13" x14ac:dyDescent="0.3">
      <c r="A25" s="73"/>
      <c r="B25" s="92">
        <v>4</v>
      </c>
      <c r="C25" s="80" t="s">
        <v>176</v>
      </c>
      <c r="D25" s="81" t="s">
        <v>177</v>
      </c>
      <c r="E25" s="81"/>
      <c r="F25" s="82">
        <v>50140</v>
      </c>
      <c r="G25" s="82">
        <v>0</v>
      </c>
      <c r="H25" s="82">
        <v>0</v>
      </c>
      <c r="I25" s="78">
        <f>H25-F25</f>
        <v>-50140</v>
      </c>
      <c r="J25" s="83"/>
      <c r="K25" s="82"/>
      <c r="L25" s="89"/>
      <c r="M25" s="81" t="s">
        <v>162</v>
      </c>
    </row>
    <row r="26" spans="1:13" ht="27" x14ac:dyDescent="0.3">
      <c r="A26" s="73"/>
      <c r="B26" s="92">
        <v>5</v>
      </c>
      <c r="C26" s="80" t="s">
        <v>178</v>
      </c>
      <c r="D26" s="81"/>
      <c r="E26" s="81"/>
      <c r="F26" s="82">
        <v>1028693</v>
      </c>
      <c r="G26" s="82">
        <v>406111</v>
      </c>
      <c r="H26" s="82">
        <v>1028693</v>
      </c>
      <c r="I26" s="78">
        <f>H26-F26</f>
        <v>0</v>
      </c>
      <c r="J26" s="83"/>
      <c r="K26" s="82"/>
      <c r="L26" s="89"/>
      <c r="M26" s="80" t="s">
        <v>179</v>
      </c>
    </row>
    <row r="27" spans="1:13" x14ac:dyDescent="0.3">
      <c r="A27" s="70"/>
      <c r="B27" s="74"/>
      <c r="C27" s="87"/>
      <c r="D27" s="76"/>
      <c r="E27" s="70"/>
      <c r="F27" s="79"/>
      <c r="G27" s="79"/>
      <c r="H27" s="88"/>
      <c r="I27" s="78"/>
      <c r="J27" s="70"/>
      <c r="K27" s="70"/>
      <c r="L27" s="90"/>
      <c r="M27" s="87"/>
    </row>
    <row r="28" spans="1:13" x14ac:dyDescent="0.3">
      <c r="A28" s="73">
        <v>102</v>
      </c>
      <c r="B28" s="73" t="s">
        <v>31</v>
      </c>
      <c r="C28" s="80"/>
      <c r="D28" s="81"/>
      <c r="E28" s="81"/>
      <c r="F28" s="82"/>
      <c r="G28" s="82"/>
      <c r="H28" s="82"/>
      <c r="I28" s="78"/>
      <c r="J28" s="83"/>
      <c r="K28" s="82"/>
      <c r="L28" s="89"/>
      <c r="M28" s="81"/>
    </row>
    <row r="29" spans="1:13" ht="24.6" customHeight="1" x14ac:dyDescent="0.3">
      <c r="A29" s="76"/>
      <c r="B29" s="76"/>
      <c r="C29" s="75"/>
      <c r="D29" s="76"/>
      <c r="E29" s="76"/>
      <c r="F29" s="79"/>
      <c r="G29" s="79"/>
      <c r="H29" s="79"/>
      <c r="I29" s="78"/>
      <c r="J29" s="77"/>
      <c r="K29" s="79"/>
      <c r="L29" s="89"/>
      <c r="M29" s="80" t="s">
        <v>32</v>
      </c>
    </row>
    <row r="30" spans="1:13" x14ac:dyDescent="0.3">
      <c r="A30" s="70"/>
      <c r="B30" s="72"/>
      <c r="C30" s="84"/>
      <c r="D30" s="70"/>
      <c r="E30" s="70"/>
      <c r="F30" s="85"/>
      <c r="G30" s="85"/>
      <c r="H30" s="85"/>
      <c r="I30" s="78"/>
      <c r="J30" s="86"/>
      <c r="K30" s="85"/>
      <c r="L30" s="91"/>
      <c r="M30" s="70"/>
    </row>
    <row r="31" spans="1:13" x14ac:dyDescent="0.3">
      <c r="A31" s="73">
        <v>103</v>
      </c>
      <c r="B31" s="73" t="s">
        <v>33</v>
      </c>
      <c r="C31" s="84"/>
      <c r="D31" s="70"/>
      <c r="E31" s="70"/>
      <c r="F31" s="85"/>
      <c r="G31" s="85"/>
      <c r="H31" s="85"/>
      <c r="I31" s="78"/>
      <c r="J31" s="86"/>
      <c r="K31" s="85"/>
      <c r="L31" s="91"/>
      <c r="M31" s="70"/>
    </row>
    <row r="32" spans="1:13" s="70" customFormat="1" x14ac:dyDescent="0.3">
      <c r="A32" s="73"/>
      <c r="B32" s="92">
        <v>1</v>
      </c>
      <c r="C32" s="84" t="s">
        <v>182</v>
      </c>
      <c r="D32" s="70" t="s">
        <v>183</v>
      </c>
      <c r="F32" s="85">
        <v>302622</v>
      </c>
      <c r="G32" s="85">
        <v>0</v>
      </c>
      <c r="H32" s="85">
        <v>302622</v>
      </c>
      <c r="I32" s="78">
        <f>H32-F32</f>
        <v>0</v>
      </c>
      <c r="J32" s="86"/>
      <c r="K32" s="85"/>
      <c r="L32" s="91"/>
      <c r="M32" s="70" t="s">
        <v>184</v>
      </c>
    </row>
    <row r="33" spans="1:16" s="70" customFormat="1" ht="43.2" x14ac:dyDescent="0.3">
      <c r="A33" s="73"/>
      <c r="B33" s="92">
        <v>2</v>
      </c>
      <c r="C33" s="84" t="s">
        <v>185</v>
      </c>
      <c r="D33" s="70" t="s">
        <v>77</v>
      </c>
      <c r="F33" s="85">
        <v>819110</v>
      </c>
      <c r="G33" s="85">
        <v>723480</v>
      </c>
      <c r="H33" s="85">
        <v>819110</v>
      </c>
      <c r="I33" s="78">
        <f>H33-F33</f>
        <v>0</v>
      </c>
      <c r="J33" s="86"/>
      <c r="K33" s="85"/>
      <c r="L33" s="91"/>
      <c r="M33" s="69" t="s">
        <v>186</v>
      </c>
    </row>
    <row r="34" spans="1:16" s="70" customFormat="1" ht="28.8" x14ac:dyDescent="0.3">
      <c r="A34" s="73"/>
      <c r="B34" s="92">
        <v>3</v>
      </c>
      <c r="C34" s="84" t="s">
        <v>79</v>
      </c>
      <c r="D34" s="70" t="s">
        <v>80</v>
      </c>
      <c r="F34" s="85">
        <v>-951910</v>
      </c>
      <c r="G34" s="85"/>
      <c r="H34" s="85">
        <v>0</v>
      </c>
      <c r="I34" s="52">
        <f>H34-F34</f>
        <v>951910</v>
      </c>
      <c r="J34" s="86"/>
      <c r="K34" s="85"/>
      <c r="L34" s="91"/>
      <c r="M34" s="96" t="s">
        <v>188</v>
      </c>
    </row>
    <row r="35" spans="1:16" s="70" customFormat="1" ht="28.8" x14ac:dyDescent="0.3">
      <c r="A35" s="73"/>
      <c r="B35" s="92">
        <v>4</v>
      </c>
      <c r="C35" s="84" t="s">
        <v>189</v>
      </c>
      <c r="D35" s="70" t="s">
        <v>82</v>
      </c>
      <c r="F35" s="85">
        <v>527710</v>
      </c>
      <c r="G35" s="85">
        <v>0</v>
      </c>
      <c r="H35" s="85">
        <v>527710</v>
      </c>
      <c r="I35" s="52">
        <f>H35-F35</f>
        <v>0</v>
      </c>
      <c r="J35" s="86"/>
      <c r="K35" s="85"/>
      <c r="L35" s="91"/>
      <c r="M35" s="70" t="s">
        <v>190</v>
      </c>
    </row>
    <row r="36" spans="1:16" s="70" customFormat="1" x14ac:dyDescent="0.3">
      <c r="A36" s="73"/>
      <c r="B36" s="92">
        <v>5</v>
      </c>
      <c r="C36" s="84" t="s">
        <v>191</v>
      </c>
      <c r="D36" s="70" t="s">
        <v>35</v>
      </c>
      <c r="F36" s="85">
        <v>547062</v>
      </c>
      <c r="G36" s="85"/>
      <c r="H36" s="85">
        <v>247062</v>
      </c>
      <c r="I36" s="78"/>
      <c r="J36" s="86"/>
      <c r="K36" s="85">
        <f>H36-F36</f>
        <v>-300000</v>
      </c>
      <c r="L36" s="91"/>
      <c r="M36" s="96" t="s">
        <v>192</v>
      </c>
    </row>
    <row r="37" spans="1:16" s="70" customFormat="1" ht="28.8" x14ac:dyDescent="0.3">
      <c r="A37" s="73"/>
      <c r="B37" s="92">
        <v>6</v>
      </c>
      <c r="C37" s="84" t="s">
        <v>86</v>
      </c>
      <c r="D37" s="70" t="s">
        <v>37</v>
      </c>
      <c r="F37" s="85">
        <v>657760</v>
      </c>
      <c r="G37" s="85">
        <v>312268</v>
      </c>
      <c r="H37" s="85">
        <v>657760</v>
      </c>
      <c r="I37" s="52">
        <f t="shared" ref="I37:I42" si="0">H37-F37</f>
        <v>0</v>
      </c>
      <c r="J37" s="86"/>
      <c r="K37" s="85"/>
      <c r="L37" s="91"/>
      <c r="M37" s="84" t="s">
        <v>193</v>
      </c>
    </row>
    <row r="38" spans="1:16" s="70" customFormat="1" ht="28.95" customHeight="1" x14ac:dyDescent="0.3">
      <c r="A38" s="73"/>
      <c r="B38" s="92">
        <v>7</v>
      </c>
      <c r="C38" s="84" t="s">
        <v>194</v>
      </c>
      <c r="D38" s="70" t="s">
        <v>38</v>
      </c>
      <c r="F38" s="85">
        <v>1043960</v>
      </c>
      <c r="G38" s="85">
        <v>0</v>
      </c>
      <c r="H38" s="85">
        <v>1043960</v>
      </c>
      <c r="I38" s="78">
        <f t="shared" si="0"/>
        <v>0</v>
      </c>
      <c r="J38" s="86"/>
      <c r="K38" s="85"/>
      <c r="L38" s="91"/>
      <c r="M38" s="84" t="s">
        <v>195</v>
      </c>
      <c r="N38" s="84"/>
      <c r="O38" s="84"/>
      <c r="P38" s="84"/>
    </row>
    <row r="39" spans="1:16" s="70" customFormat="1" ht="28.8" x14ac:dyDescent="0.3">
      <c r="A39" s="73"/>
      <c r="B39" s="92">
        <v>8</v>
      </c>
      <c r="C39" s="84" t="s">
        <v>218</v>
      </c>
      <c r="D39" s="70" t="s">
        <v>219</v>
      </c>
      <c r="F39" s="85">
        <v>-2035800</v>
      </c>
      <c r="G39" s="85"/>
      <c r="H39" s="85">
        <v>-2035800</v>
      </c>
      <c r="I39" s="78">
        <f t="shared" si="0"/>
        <v>0</v>
      </c>
      <c r="J39" s="86"/>
      <c r="K39" s="85"/>
      <c r="L39" s="91"/>
      <c r="M39" s="104" t="s">
        <v>220</v>
      </c>
      <c r="N39" s="95"/>
      <c r="O39" s="95"/>
      <c r="P39" s="95"/>
    </row>
    <row r="40" spans="1:16" x14ac:dyDescent="0.3">
      <c r="A40" s="61"/>
      <c r="B40" s="92">
        <v>9</v>
      </c>
      <c r="C40" s="84" t="s">
        <v>196</v>
      </c>
      <c r="D40" t="s">
        <v>90</v>
      </c>
      <c r="F40" s="27">
        <v>1059730</v>
      </c>
      <c r="G40" s="27"/>
      <c r="H40" s="27">
        <v>1059730</v>
      </c>
      <c r="I40" s="19">
        <f t="shared" si="0"/>
        <v>0</v>
      </c>
      <c r="J40" s="28"/>
      <c r="K40" s="27"/>
      <c r="L40" s="59"/>
    </row>
    <row r="41" spans="1:16" s="70" customFormat="1" x14ac:dyDescent="0.3">
      <c r="A41" s="92"/>
      <c r="B41" s="92">
        <v>10</v>
      </c>
      <c r="C41" s="84" t="s">
        <v>91</v>
      </c>
      <c r="D41" s="70" t="s">
        <v>221</v>
      </c>
      <c r="F41" s="85">
        <v>-77910</v>
      </c>
      <c r="G41" s="85">
        <v>-290686</v>
      </c>
      <c r="H41" s="85">
        <v>-377910</v>
      </c>
      <c r="I41" s="52">
        <f t="shared" si="0"/>
        <v>-300000</v>
      </c>
      <c r="J41" s="86"/>
      <c r="K41" s="85"/>
      <c r="L41" s="91"/>
    </row>
    <row r="42" spans="1:16" s="70" customFormat="1" ht="28.8" x14ac:dyDescent="0.3">
      <c r="A42" s="92"/>
      <c r="B42" s="92">
        <v>11</v>
      </c>
      <c r="C42" s="84" t="s">
        <v>215</v>
      </c>
      <c r="D42" s="70" t="s">
        <v>216</v>
      </c>
      <c r="F42" s="85">
        <v>7699902</v>
      </c>
      <c r="G42" s="85">
        <v>1574111</v>
      </c>
      <c r="H42" s="85">
        <v>8471902</v>
      </c>
      <c r="I42" s="52">
        <f t="shared" si="0"/>
        <v>772000</v>
      </c>
      <c r="J42" s="86"/>
      <c r="K42" s="85"/>
      <c r="L42" s="91"/>
    </row>
    <row r="43" spans="1:16" s="70" customFormat="1" ht="28.8" x14ac:dyDescent="0.3">
      <c r="A43" s="92"/>
      <c r="B43" s="92">
        <v>12</v>
      </c>
      <c r="C43" s="84" t="s">
        <v>217</v>
      </c>
      <c r="D43" s="70" t="s">
        <v>216</v>
      </c>
      <c r="F43" s="85">
        <v>5455124</v>
      </c>
      <c r="G43" s="85">
        <v>3241897</v>
      </c>
      <c r="H43" s="85">
        <v>1965124</v>
      </c>
      <c r="I43" s="78"/>
      <c r="J43" s="86"/>
      <c r="K43" s="85"/>
      <c r="L43" s="91">
        <f>H43-F43</f>
        <v>-3490000</v>
      </c>
    </row>
    <row r="44" spans="1:16" ht="43.2" x14ac:dyDescent="0.3">
      <c r="A44" s="61"/>
      <c r="B44" s="92">
        <v>13</v>
      </c>
      <c r="C44" s="84" t="s">
        <v>197</v>
      </c>
      <c r="D44" t="s">
        <v>198</v>
      </c>
      <c r="F44" s="27"/>
      <c r="G44" s="27"/>
      <c r="H44" s="27"/>
      <c r="I44" s="19"/>
      <c r="J44" s="28"/>
      <c r="K44" s="27"/>
      <c r="L44" s="59"/>
      <c r="M44" s="84" t="s">
        <v>199</v>
      </c>
    </row>
    <row r="46" spans="1:16" x14ac:dyDescent="0.3">
      <c r="A46" s="11">
        <v>104</v>
      </c>
      <c r="B46" s="30" t="s">
        <v>39</v>
      </c>
      <c r="C46" s="26"/>
      <c r="F46" s="27"/>
      <c r="G46" s="27"/>
      <c r="H46" s="27"/>
      <c r="I46" s="19"/>
      <c r="J46" s="28"/>
      <c r="K46" s="27"/>
      <c r="L46" s="59"/>
    </row>
    <row r="47" spans="1:16" s="97" customFormat="1" ht="52.8" x14ac:dyDescent="0.3">
      <c r="B47" s="98">
        <v>1</v>
      </c>
      <c r="C47" s="99" t="s">
        <v>201</v>
      </c>
      <c r="D47" s="99" t="s">
        <v>200</v>
      </c>
      <c r="F47" s="100">
        <v>874439</v>
      </c>
      <c r="G47" s="100"/>
      <c r="H47" s="100"/>
      <c r="I47" s="100"/>
      <c r="J47" s="101"/>
      <c r="K47" s="100"/>
      <c r="L47" s="100">
        <v>-800000</v>
      </c>
      <c r="M47" s="99" t="s">
        <v>202</v>
      </c>
    </row>
    <row r="48" spans="1:16" s="81" customFormat="1" ht="39.6" x14ac:dyDescent="0.25">
      <c r="B48" s="92">
        <v>2</v>
      </c>
      <c r="C48" s="80" t="s">
        <v>203</v>
      </c>
      <c r="D48" s="80" t="s">
        <v>204</v>
      </c>
      <c r="F48" s="82">
        <v>597250</v>
      </c>
      <c r="G48" s="82">
        <v>197508</v>
      </c>
      <c r="H48" s="82">
        <v>597250</v>
      </c>
      <c r="I48" s="52">
        <v>0</v>
      </c>
      <c r="J48" s="83"/>
      <c r="K48" s="82"/>
      <c r="L48" s="82"/>
      <c r="M48" s="80" t="s">
        <v>205</v>
      </c>
    </row>
    <row r="49" spans="1:14" s="81" customFormat="1" ht="52.8" x14ac:dyDescent="0.25">
      <c r="B49" s="92">
        <v>3</v>
      </c>
      <c r="C49" s="80" t="s">
        <v>206</v>
      </c>
      <c r="D49" s="81" t="s">
        <v>102</v>
      </c>
      <c r="F49" s="82">
        <v>2901182</v>
      </c>
      <c r="G49" s="82"/>
      <c r="H49" s="82">
        <v>501182</v>
      </c>
      <c r="J49" s="83"/>
      <c r="K49" s="52">
        <f>H49-F49</f>
        <v>-2400000</v>
      </c>
      <c r="L49" s="82"/>
      <c r="M49" s="80" t="s">
        <v>227</v>
      </c>
    </row>
    <row r="50" spans="1:14" s="81" customFormat="1" ht="26.4" x14ac:dyDescent="0.25">
      <c r="B50" s="92">
        <v>4</v>
      </c>
      <c r="C50" s="80" t="s">
        <v>207</v>
      </c>
      <c r="D50" s="81" t="s">
        <v>208</v>
      </c>
      <c r="F50" s="82">
        <v>225327</v>
      </c>
      <c r="G50" s="82"/>
      <c r="H50" s="82">
        <v>0</v>
      </c>
      <c r="I50" s="52">
        <f>H50-F50</f>
        <v>-225327</v>
      </c>
      <c r="J50" s="83"/>
      <c r="K50" s="82"/>
      <c r="L50" s="82"/>
      <c r="M50" s="80" t="s">
        <v>209</v>
      </c>
    </row>
    <row r="51" spans="1:14" s="81" customFormat="1" ht="13.2" x14ac:dyDescent="0.25">
      <c r="B51" s="92">
        <v>5</v>
      </c>
      <c r="C51" s="80" t="s">
        <v>41</v>
      </c>
      <c r="D51" s="81" t="s">
        <v>42</v>
      </c>
      <c r="F51" s="82">
        <v>3707820</v>
      </c>
      <c r="G51" s="82">
        <v>1189535</v>
      </c>
      <c r="H51" s="82" t="s">
        <v>36</v>
      </c>
      <c r="I51" s="82"/>
      <c r="J51" s="83"/>
      <c r="K51" s="82"/>
      <c r="L51" s="82"/>
      <c r="M51" s="81" t="s">
        <v>210</v>
      </c>
    </row>
    <row r="52" spans="1:14" s="81" customFormat="1" ht="51.6" customHeight="1" x14ac:dyDescent="0.25">
      <c r="B52" s="92">
        <v>6</v>
      </c>
      <c r="C52" s="80" t="s">
        <v>212</v>
      </c>
      <c r="D52" s="80" t="s">
        <v>211</v>
      </c>
      <c r="F52" s="82">
        <v>92670</v>
      </c>
      <c r="G52" s="82">
        <v>188093</v>
      </c>
      <c r="H52" s="82">
        <v>200000</v>
      </c>
      <c r="I52" s="82"/>
      <c r="J52" s="83"/>
      <c r="K52" s="82"/>
      <c r="L52" s="82">
        <v>100000</v>
      </c>
      <c r="M52" s="80" t="s">
        <v>222</v>
      </c>
      <c r="N52" s="106"/>
    </row>
    <row r="53" spans="1:14" s="81" customFormat="1" ht="27.6" customHeight="1" x14ac:dyDescent="0.25">
      <c r="B53" s="92">
        <v>7</v>
      </c>
      <c r="C53" s="80" t="s">
        <v>213</v>
      </c>
      <c r="F53" s="82">
        <v>5112990</v>
      </c>
      <c r="G53" s="82"/>
      <c r="H53" s="82">
        <v>2612990</v>
      </c>
      <c r="I53" s="52"/>
      <c r="J53" s="83"/>
      <c r="K53" s="82"/>
      <c r="L53" s="82"/>
      <c r="M53" s="94" t="s">
        <v>228</v>
      </c>
    </row>
    <row r="54" spans="1:14" s="76" customFormat="1" ht="13.2" x14ac:dyDescent="0.25">
      <c r="B54" s="74"/>
      <c r="C54" s="75"/>
      <c r="F54" s="79"/>
      <c r="G54" s="79"/>
      <c r="H54" s="79"/>
      <c r="I54" s="79"/>
      <c r="J54" s="77"/>
      <c r="K54" s="79"/>
      <c r="L54" s="93"/>
      <c r="M54" s="75"/>
    </row>
    <row r="55" spans="1:14" s="11" customFormat="1" x14ac:dyDescent="0.3">
      <c r="A55" s="11">
        <v>504</v>
      </c>
      <c r="B55" s="30" t="s">
        <v>116</v>
      </c>
      <c r="C55" s="54"/>
      <c r="F55" s="31"/>
      <c r="G55" s="31"/>
      <c r="H55" s="31"/>
      <c r="I55" s="31"/>
      <c r="J55" s="32"/>
      <c r="K55" s="31"/>
      <c r="L55" s="55"/>
      <c r="M55" s="70"/>
    </row>
    <row r="56" spans="1:14" s="97" customFormat="1" ht="85.95" customHeight="1" x14ac:dyDescent="0.3">
      <c r="B56" s="102">
        <v>1</v>
      </c>
      <c r="C56" s="99" t="s">
        <v>180</v>
      </c>
      <c r="D56" s="97" t="s">
        <v>181</v>
      </c>
      <c r="F56" s="100">
        <v>10958640</v>
      </c>
      <c r="G56" s="100"/>
      <c r="H56" s="100">
        <v>9225462</v>
      </c>
      <c r="I56" s="103"/>
      <c r="J56" s="101"/>
      <c r="K56" s="100"/>
      <c r="L56" s="100"/>
      <c r="M56" s="105" t="s">
        <v>214</v>
      </c>
    </row>
    <row r="57" spans="1:14" s="23" customFormat="1" ht="13.2" x14ac:dyDescent="0.25">
      <c r="B57" s="29"/>
      <c r="C57" s="22"/>
      <c r="F57" s="34"/>
      <c r="G57" s="34"/>
      <c r="H57" s="34"/>
      <c r="I57" s="35"/>
      <c r="J57" s="36"/>
      <c r="K57" s="34"/>
      <c r="L57" s="60"/>
    </row>
    <row r="58" spans="1:14" x14ac:dyDescent="0.3">
      <c r="C58" s="26"/>
      <c r="F58" s="27"/>
      <c r="G58" s="27"/>
      <c r="H58" s="27"/>
      <c r="I58" s="19"/>
      <c r="J58" s="28"/>
      <c r="K58" s="27"/>
      <c r="L58" s="27"/>
    </row>
    <row r="59" spans="1:14" ht="15" thickBot="1" x14ac:dyDescent="0.35">
      <c r="C59" s="26"/>
      <c r="D59" s="37"/>
      <c r="E59" s="37"/>
      <c r="F59" s="38">
        <f>SUM(F5:F58)</f>
        <v>54763163</v>
      </c>
      <c r="G59" s="38">
        <f>SUM(G5:G58)</f>
        <v>10153701</v>
      </c>
      <c r="H59" s="38">
        <f>SUM(H5:H58)</f>
        <v>40228582</v>
      </c>
      <c r="I59" s="39">
        <f>SUM(I5:I58)</f>
        <v>275623</v>
      </c>
      <c r="J59" s="38"/>
      <c r="K59" s="38">
        <f>SUM(K5:K58)</f>
        <v>-2700000</v>
      </c>
      <c r="L59" s="38">
        <f>SUM(L5:L58)</f>
        <v>-4543000</v>
      </c>
      <c r="M59" s="27"/>
    </row>
    <row r="60" spans="1:14" ht="6" customHeight="1" thickTop="1" x14ac:dyDescent="0.3">
      <c r="D60" s="40"/>
      <c r="E60" s="40"/>
      <c r="F60" s="27"/>
      <c r="G60" s="27"/>
      <c r="H60" s="27"/>
      <c r="I60" s="19"/>
      <c r="J60" s="28"/>
      <c r="K60" s="27"/>
      <c r="L60" s="27"/>
    </row>
    <row r="61" spans="1:14" hidden="1" x14ac:dyDescent="0.3">
      <c r="A61" s="11" t="s">
        <v>45</v>
      </c>
      <c r="F61" s="27"/>
      <c r="G61" s="27"/>
      <c r="H61" s="27"/>
      <c r="I61" s="24"/>
      <c r="J61" s="28"/>
      <c r="K61" s="27"/>
      <c r="L61" s="27"/>
    </row>
    <row r="62" spans="1:14" hidden="1" x14ac:dyDescent="0.3">
      <c r="B62" s="11">
        <v>1</v>
      </c>
      <c r="C62" s="11" t="s">
        <v>46</v>
      </c>
      <c r="F62" s="27"/>
      <c r="G62" s="27"/>
      <c r="H62" s="27"/>
      <c r="I62" s="24" t="e">
        <f>#REF!+#REF!+#REF!+#REF!+#REF!+#REF!+#REF!+#REF!+#REF!+I47+#REF!+#REF!+#REF!+I57</f>
        <v>#REF!</v>
      </c>
      <c r="J62" s="28"/>
      <c r="K62" s="27" t="e">
        <f>#REF!+#REF!+#REF!+#REF!+#REF!+#REF!+#REF!+#REF!+#REF!+K47+#REF!+#REF!+#REF!+K57</f>
        <v>#REF!</v>
      </c>
      <c r="L62" s="27" t="e">
        <f>#REF!+#REF!+#REF!+#REF!+#REF!+#REF!+#REF!+#REF!+#REF!+L47+#REF!+#REF!+#REF!+L57</f>
        <v>#REF!</v>
      </c>
    </row>
    <row r="63" spans="1:14" hidden="1" x14ac:dyDescent="0.3">
      <c r="B63" s="11">
        <v>2</v>
      </c>
      <c r="C63" s="11" t="s">
        <v>47</v>
      </c>
      <c r="F63" s="27"/>
      <c r="G63" s="27"/>
      <c r="H63" s="27"/>
      <c r="I63" s="24" t="e">
        <f>#REF!+#REF!+#REF!+#REF!+#REF!+#REF!+#REF!+#REF!+#REF!+#REF!+#REF!+#REF!+#REF!+#REF!+#REF!+#REF!+#REF!+K49+I50+#REF!+#REF!+#REF!+#REF!</f>
        <v>#REF!</v>
      </c>
      <c r="J63" s="28"/>
      <c r="K63" s="27" t="e">
        <f>#REF!+#REF!+#REF!+#REF!+#REF!+#REF!+#REF!+#REF!+#REF!+#REF!+#REF!+#REF!+#REF!+#REF!+#REF!+#REF!+#REF!+#REF!+K50+#REF!+#REF!+#REF!+#REF!</f>
        <v>#REF!</v>
      </c>
      <c r="L63" s="27" t="e">
        <f>#REF!+#REF!+#REF!+#REF!+#REF!+#REF!+#REF!+#REF!+#REF!+#REF!+#REF!+#REF!+#REF!+#REF!+#REF!+#REF!+#REF!+L49+L50+#REF!+#REF!+#REF!+#REF!</f>
        <v>#REF!</v>
      </c>
    </row>
    <row r="64" spans="1:14" hidden="1" x14ac:dyDescent="0.3">
      <c r="B64" s="11">
        <v>3</v>
      </c>
      <c r="C64" s="11" t="s">
        <v>48</v>
      </c>
      <c r="F64" s="27"/>
      <c r="G64" s="27"/>
      <c r="H64" s="27"/>
      <c r="I64" s="24" t="e">
        <f>#REF!+#REF!+#REF!+#REF!+#REF!+#REF!+#REF!+#REF!+#REF!+#REF!+#REF!+#REF!+#REF!</f>
        <v>#REF!</v>
      </c>
      <c r="J64" s="28"/>
      <c r="K64" s="27" t="e">
        <f>#REF!+#REF!+#REF!+#REF!+#REF!+#REF!+#REF!+#REF!+#REF!+#REF!+#REF!+#REF!+#REF!</f>
        <v>#REF!</v>
      </c>
      <c r="L64" s="27" t="e">
        <f>#REF!+#REF!+#REF!+#REF!+#REF!+#REF!+#REF!+#REF!+#REF!+#REF!+#REF!+#REF!+#REF!</f>
        <v>#REF!</v>
      </c>
    </row>
    <row r="65" spans="1:12" hidden="1" x14ac:dyDescent="0.3">
      <c r="B65" s="11">
        <v>4</v>
      </c>
      <c r="C65" s="11" t="s">
        <v>49</v>
      </c>
      <c r="F65" s="27"/>
      <c r="G65" s="27"/>
      <c r="H65" s="27"/>
      <c r="I65" s="34" t="e">
        <f>#REF!+#REF!+#REF!+#REF!+#REF!+#REF!+#REF!+#REF!+#REF!+#REF!+#REF!+#REF!+#REF!+#REF!+#REF!</f>
        <v>#REF!</v>
      </c>
      <c r="J65" s="41"/>
      <c r="K65" s="42" t="e">
        <f>#REF!+#REF!+#REF!+#REF!+#REF!+#REF!+#REF!+#REF!+#REF!+#REF!+#REF!+#REF!+#REF!+#REF!+#REF!</f>
        <v>#REF!</v>
      </c>
      <c r="L65" s="42" t="e">
        <f>#REF!+#REF!+#REF!+#REF!+#REF!+#REF!+#REF!+#REF!+#REF!+#REF!+#REF!+#REF!+#REF!+#REF!+#REF!</f>
        <v>#REF!</v>
      </c>
    </row>
    <row r="66" spans="1:12" hidden="1" x14ac:dyDescent="0.3">
      <c r="F66" s="27"/>
      <c r="G66" s="27"/>
      <c r="H66" s="27"/>
      <c r="I66" s="24"/>
      <c r="J66" s="28"/>
      <c r="K66" s="27"/>
      <c r="L66" s="27"/>
    </row>
    <row r="67" spans="1:12" ht="15" hidden="1" thickBot="1" x14ac:dyDescent="0.35">
      <c r="F67" s="27"/>
      <c r="G67" s="27"/>
      <c r="H67" s="27"/>
      <c r="I67" s="43" t="e">
        <f>SUM(I62:I65)</f>
        <v>#REF!</v>
      </c>
      <c r="J67" s="44"/>
      <c r="K67" s="45" t="e">
        <f>SUM(K62:K66)</f>
        <v>#REF!</v>
      </c>
      <c r="L67" s="45" t="e">
        <f>SUM(L62:L66)</f>
        <v>#REF!</v>
      </c>
    </row>
    <row r="68" spans="1:12" x14ac:dyDescent="0.3">
      <c r="F68" s="27"/>
      <c r="G68" s="27"/>
      <c r="H68" s="27"/>
      <c r="I68" s="24"/>
      <c r="J68" s="28"/>
      <c r="K68" s="27"/>
      <c r="L68" s="27"/>
    </row>
    <row r="69" spans="1:12" x14ac:dyDescent="0.3">
      <c r="A69" s="46"/>
      <c r="F69" s="27"/>
      <c r="G69" s="27"/>
      <c r="H69" s="27"/>
      <c r="I69" s="24"/>
      <c r="J69" s="28"/>
      <c r="K69" s="27"/>
      <c r="L69" s="27"/>
    </row>
    <row r="70" spans="1:12" x14ac:dyDescent="0.3">
      <c r="F70" s="27"/>
      <c r="G70" s="27"/>
      <c r="H70" s="27"/>
      <c r="I70" s="24"/>
      <c r="J70" s="28"/>
      <c r="K70" s="27"/>
      <c r="L70" s="27"/>
    </row>
    <row r="71" spans="1:12" x14ac:dyDescent="0.3">
      <c r="F71" s="27"/>
      <c r="G71" s="27"/>
      <c r="H71" s="27"/>
      <c r="I71" s="24"/>
      <c r="J71" s="28"/>
      <c r="K71" s="27"/>
      <c r="L71" s="27"/>
    </row>
    <row r="72" spans="1:12" s="11" customFormat="1" ht="13.2" x14ac:dyDescent="0.25">
      <c r="F72" s="31"/>
      <c r="G72" s="31"/>
      <c r="H72" s="31"/>
      <c r="I72" s="31"/>
      <c r="J72" s="32"/>
      <c r="K72" s="31"/>
      <c r="L72" s="31"/>
    </row>
    <row r="73" spans="1:12" x14ac:dyDescent="0.3">
      <c r="F73" s="27"/>
      <c r="G73" s="27"/>
      <c r="H73" s="27"/>
      <c r="I73" s="24"/>
      <c r="J73"/>
    </row>
    <row r="74" spans="1:12" x14ac:dyDescent="0.3">
      <c r="F74" s="27"/>
      <c r="G74" s="27"/>
      <c r="H74" s="27"/>
      <c r="I74" s="24"/>
      <c r="J74" s="28"/>
      <c r="K74" s="27"/>
      <c r="L74" s="27"/>
    </row>
    <row r="75" spans="1:12" x14ac:dyDescent="0.3">
      <c r="F75" s="27"/>
      <c r="G75" s="27"/>
      <c r="H75" s="27"/>
      <c r="I75" s="24"/>
      <c r="J75" s="28"/>
      <c r="K75" s="27"/>
      <c r="L75" s="27"/>
    </row>
    <row r="76" spans="1:12" x14ac:dyDescent="0.3">
      <c r="F76" s="27"/>
      <c r="G76" s="27"/>
      <c r="H76" s="27"/>
      <c r="I76" s="24"/>
      <c r="J76" s="28"/>
      <c r="K76" s="27"/>
      <c r="L76" s="27"/>
    </row>
    <row r="77" spans="1:12" x14ac:dyDescent="0.3">
      <c r="F77" s="27"/>
      <c r="G77" s="27"/>
      <c r="H77" s="27"/>
      <c r="I77" s="24"/>
      <c r="J77" s="28"/>
      <c r="K77" s="27"/>
      <c r="L77" s="27"/>
    </row>
    <row r="78" spans="1:12" x14ac:dyDescent="0.3">
      <c r="F78" s="27"/>
      <c r="G78" s="27"/>
      <c r="H78" s="27"/>
      <c r="I78" s="24"/>
      <c r="J78" s="28"/>
      <c r="K78" s="27"/>
      <c r="L78" s="27"/>
    </row>
    <row r="79" spans="1:12" x14ac:dyDescent="0.3">
      <c r="F79" s="27"/>
      <c r="G79" s="27"/>
      <c r="H79" s="27"/>
      <c r="I79" s="24"/>
      <c r="J79" s="28"/>
      <c r="K79" s="27"/>
      <c r="L79" s="27"/>
    </row>
    <row r="80" spans="1:12" x14ac:dyDescent="0.3">
      <c r="F80" s="27"/>
      <c r="G80" s="27"/>
      <c r="H80" s="27"/>
      <c r="I80" s="24"/>
      <c r="J80" s="28"/>
      <c r="K80" s="27"/>
      <c r="L80" s="27"/>
    </row>
    <row r="81" spans="6:12" s="11" customFormat="1" ht="13.2" x14ac:dyDescent="0.25">
      <c r="F81" s="31"/>
      <c r="G81" s="31"/>
      <c r="H81" s="31"/>
      <c r="I81" s="31"/>
      <c r="J81" s="32"/>
      <c r="K81" s="31"/>
      <c r="L81" s="31"/>
    </row>
    <row r="82" spans="6:12" x14ac:dyDescent="0.3">
      <c r="F82" s="27"/>
      <c r="G82" s="27"/>
      <c r="H82" s="27"/>
      <c r="I82" s="24"/>
      <c r="J82" s="28"/>
      <c r="K82" s="27"/>
      <c r="L82" s="27"/>
    </row>
    <row r="83" spans="6:12" x14ac:dyDescent="0.3">
      <c r="F83" s="27"/>
      <c r="G83" s="27"/>
      <c r="H83" s="27"/>
      <c r="I83" s="24"/>
      <c r="J83" s="28"/>
      <c r="K83" s="27"/>
      <c r="L83" s="27"/>
    </row>
    <row r="84" spans="6:12" x14ac:dyDescent="0.3">
      <c r="F84" s="27"/>
      <c r="G84" s="27"/>
      <c r="H84" s="27"/>
      <c r="I84" s="24"/>
      <c r="J84" s="28"/>
      <c r="K84" s="27"/>
      <c r="L84" s="27"/>
    </row>
    <row r="85" spans="6:12" hidden="1" x14ac:dyDescent="0.3">
      <c r="F85" s="27"/>
      <c r="G85" s="27"/>
      <c r="H85" s="27"/>
      <c r="I85" s="24"/>
      <c r="J85" s="28"/>
      <c r="K85" s="27"/>
      <c r="L85" s="27"/>
    </row>
    <row r="86" spans="6:12" x14ac:dyDescent="0.3">
      <c r="F86" s="27"/>
      <c r="G86" s="27"/>
      <c r="H86" s="27"/>
      <c r="I86" s="24"/>
      <c r="J86" s="28"/>
      <c r="K86" s="27"/>
      <c r="L86" s="27"/>
    </row>
    <row r="87" spans="6:12" x14ac:dyDescent="0.3">
      <c r="F87" s="27"/>
      <c r="G87" s="27"/>
      <c r="H87" s="27"/>
      <c r="I87" s="24"/>
      <c r="J87" s="28"/>
      <c r="K87" s="27"/>
      <c r="L87" s="27"/>
    </row>
    <row r="88" spans="6:12" x14ac:dyDescent="0.3">
      <c r="F88" s="27"/>
      <c r="G88" s="27"/>
      <c r="H88" s="27"/>
      <c r="I88" s="24"/>
      <c r="J88" s="28"/>
      <c r="K88" s="27"/>
      <c r="L88" s="27"/>
    </row>
    <row r="89" spans="6:12" x14ac:dyDescent="0.3">
      <c r="F89" s="27"/>
      <c r="G89" s="27"/>
      <c r="H89" s="27"/>
      <c r="I89" s="24"/>
      <c r="J89" s="28"/>
      <c r="K89" s="27"/>
      <c r="L89" s="27"/>
    </row>
    <row r="90" spans="6:12" x14ac:dyDescent="0.3">
      <c r="F90" s="27"/>
      <c r="G90" s="27"/>
      <c r="H90" s="27"/>
      <c r="I90" s="24"/>
      <c r="J90" s="28"/>
      <c r="K90" s="27"/>
      <c r="L90" s="27"/>
    </row>
    <row r="91" spans="6:12" s="11" customFormat="1" ht="13.2" x14ac:dyDescent="0.25">
      <c r="F91" s="31"/>
      <c r="G91" s="31"/>
      <c r="H91" s="31"/>
      <c r="I91" s="31"/>
      <c r="J91" s="32"/>
      <c r="K91" s="31"/>
      <c r="L91" s="31"/>
    </row>
    <row r="92" spans="6:12" x14ac:dyDescent="0.3">
      <c r="F92" s="27"/>
      <c r="G92" s="27"/>
      <c r="H92" s="27"/>
      <c r="I92" s="24"/>
      <c r="J92" s="28"/>
      <c r="K92" s="27"/>
      <c r="L92" s="27"/>
    </row>
    <row r="93" spans="6:12" s="11" customFormat="1" ht="13.2" x14ac:dyDescent="0.25">
      <c r="F93" s="31"/>
      <c r="G93" s="31"/>
      <c r="H93" s="31"/>
      <c r="I93" s="31"/>
      <c r="J93" s="32"/>
      <c r="K93" s="31"/>
      <c r="L93" s="31"/>
    </row>
    <row r="94" spans="6:12" x14ac:dyDescent="0.3">
      <c r="F94" s="27"/>
      <c r="G94" s="27"/>
      <c r="H94" s="27"/>
      <c r="I94" s="24"/>
      <c r="J94" s="28"/>
      <c r="K94" s="27"/>
      <c r="L94" s="27"/>
    </row>
    <row r="95" spans="6:12" x14ac:dyDescent="0.3">
      <c r="F95" s="27"/>
      <c r="G95" s="27"/>
      <c r="H95" s="27"/>
      <c r="I95" s="24"/>
      <c r="J95" s="28"/>
      <c r="K95" s="27"/>
      <c r="L95" s="27"/>
    </row>
    <row r="96" spans="6:12" x14ac:dyDescent="0.3">
      <c r="F96" s="27"/>
      <c r="G96" s="27"/>
      <c r="H96" s="27"/>
      <c r="I96" s="24"/>
      <c r="J96" s="28"/>
      <c r="K96" s="27"/>
      <c r="L96" s="27"/>
    </row>
    <row r="97" spans="6:12" s="11" customFormat="1" ht="13.2" x14ac:dyDescent="0.25">
      <c r="F97" s="31"/>
      <c r="G97" s="31"/>
      <c r="H97" s="31"/>
      <c r="I97" s="31"/>
      <c r="J97" s="32"/>
      <c r="K97" s="31"/>
      <c r="L97" s="31"/>
    </row>
    <row r="98" spans="6:12" x14ac:dyDescent="0.3">
      <c r="F98" s="27"/>
      <c r="G98" s="27"/>
      <c r="H98" s="27"/>
      <c r="I98" s="24"/>
      <c r="J98" s="28"/>
      <c r="K98" s="27"/>
      <c r="L98" s="27"/>
    </row>
    <row r="99" spans="6:12" x14ac:dyDescent="0.3">
      <c r="F99" s="27"/>
      <c r="G99" s="27"/>
      <c r="H99" s="27"/>
      <c r="I99" s="24"/>
      <c r="J99" s="28"/>
      <c r="K99" s="27"/>
      <c r="L99" s="27"/>
    </row>
    <row r="100" spans="6:12" x14ac:dyDescent="0.3">
      <c r="F100" s="27"/>
      <c r="G100" s="27"/>
      <c r="H100" s="27"/>
      <c r="I100" s="24"/>
      <c r="J100" s="28"/>
      <c r="K100" s="27"/>
      <c r="L100" s="27"/>
    </row>
    <row r="101" spans="6:12" s="11" customFormat="1" ht="13.2" x14ac:dyDescent="0.25">
      <c r="F101" s="31"/>
      <c r="G101" s="31"/>
      <c r="H101" s="31"/>
      <c r="I101" s="31"/>
      <c r="J101" s="32"/>
      <c r="K101" s="31"/>
      <c r="L101" s="31"/>
    </row>
    <row r="102" spans="6:12" x14ac:dyDescent="0.3">
      <c r="F102" s="27"/>
      <c r="G102" s="27"/>
      <c r="H102" s="27"/>
      <c r="I102" s="24"/>
      <c r="J102" s="28"/>
      <c r="K102" s="27"/>
      <c r="L102" s="27"/>
    </row>
    <row r="103" spans="6:12" x14ac:dyDescent="0.3">
      <c r="F103" s="27"/>
      <c r="G103" s="27"/>
      <c r="H103" s="27"/>
      <c r="I103" s="24"/>
      <c r="J103" s="28"/>
      <c r="K103" s="27"/>
      <c r="L103" s="27"/>
    </row>
    <row r="104" spans="6:12" s="11" customFormat="1" ht="13.2" x14ac:dyDescent="0.25">
      <c r="F104" s="31"/>
      <c r="G104" s="31"/>
      <c r="H104" s="31"/>
      <c r="I104" s="31"/>
      <c r="J104" s="32"/>
      <c r="K104" s="31"/>
      <c r="L104" s="31"/>
    </row>
    <row r="105" spans="6:12" x14ac:dyDescent="0.3">
      <c r="F105" s="27"/>
      <c r="G105" s="27"/>
      <c r="H105" s="27"/>
      <c r="I105" s="24"/>
      <c r="J105" s="28"/>
      <c r="K105" s="27"/>
      <c r="L105" s="27"/>
    </row>
    <row r="106" spans="6:12" x14ac:dyDescent="0.3">
      <c r="F106" s="27"/>
      <c r="G106" s="27"/>
      <c r="H106" s="27"/>
      <c r="I106" s="24"/>
      <c r="J106" s="28"/>
      <c r="K106" s="27"/>
      <c r="L106" s="27"/>
    </row>
    <row r="107" spans="6:12" s="11" customFormat="1" ht="13.2" x14ac:dyDescent="0.25">
      <c r="F107" s="31"/>
      <c r="G107" s="31"/>
      <c r="H107" s="31"/>
      <c r="I107" s="31"/>
      <c r="J107" s="32"/>
      <c r="K107" s="31"/>
      <c r="L107" s="31"/>
    </row>
    <row r="108" spans="6:12" x14ac:dyDescent="0.3">
      <c r="F108" s="27"/>
      <c r="G108" s="27"/>
      <c r="H108" s="27"/>
      <c r="I108" s="24"/>
      <c r="J108" s="28"/>
      <c r="K108" s="27"/>
      <c r="L108" s="27"/>
    </row>
    <row r="109" spans="6:12" x14ac:dyDescent="0.3">
      <c r="F109" s="27"/>
      <c r="G109" s="27"/>
      <c r="H109" s="27"/>
      <c r="I109" s="34"/>
      <c r="J109" s="28"/>
      <c r="K109" s="27"/>
      <c r="L109" s="27"/>
    </row>
    <row r="110" spans="6:12" x14ac:dyDescent="0.3">
      <c r="F110" s="27"/>
      <c r="G110" s="27"/>
      <c r="H110" s="27"/>
      <c r="I110" s="24"/>
      <c r="J110" s="28"/>
      <c r="K110" s="27"/>
      <c r="L110" s="27"/>
    </row>
    <row r="111" spans="6:12" x14ac:dyDescent="0.3">
      <c r="F111" s="27"/>
      <c r="G111" s="27"/>
      <c r="H111" s="27"/>
      <c r="I111" s="24"/>
      <c r="J111" s="28"/>
      <c r="K111" s="27"/>
      <c r="L111" s="27"/>
    </row>
    <row r="112" spans="6:12" x14ac:dyDescent="0.3">
      <c r="F112" s="27"/>
      <c r="G112" s="27"/>
      <c r="H112" s="27"/>
      <c r="I112" s="24"/>
      <c r="J112" s="28"/>
      <c r="K112" s="27"/>
      <c r="L112" s="27"/>
    </row>
    <row r="113" spans="6:12" x14ac:dyDescent="0.3">
      <c r="F113" s="27"/>
      <c r="G113" s="27"/>
      <c r="H113" s="27"/>
      <c r="I113" s="24"/>
      <c r="J113" s="28"/>
      <c r="K113" s="27"/>
      <c r="L113" s="27"/>
    </row>
    <row r="114" spans="6:12" x14ac:dyDescent="0.3">
      <c r="F114" s="27"/>
      <c r="G114" s="27"/>
      <c r="H114" s="27"/>
      <c r="I114" s="24"/>
      <c r="J114" s="28"/>
      <c r="K114" s="27"/>
      <c r="L114" s="27"/>
    </row>
    <row r="115" spans="6:12" x14ac:dyDescent="0.3">
      <c r="F115" s="27"/>
      <c r="G115" s="27"/>
      <c r="H115" s="27"/>
      <c r="I115" s="24"/>
      <c r="J115" s="28"/>
      <c r="K115" s="27"/>
      <c r="L115" s="27"/>
    </row>
    <row r="116" spans="6:12" x14ac:dyDescent="0.3">
      <c r="F116" s="27"/>
      <c r="G116" s="27"/>
      <c r="H116" s="27"/>
      <c r="I116" s="24"/>
      <c r="J116" s="28"/>
      <c r="K116" s="27"/>
      <c r="L116" s="27"/>
    </row>
    <row r="117" spans="6:12" x14ac:dyDescent="0.3">
      <c r="F117" s="27"/>
      <c r="G117" s="27"/>
      <c r="H117" s="27"/>
      <c r="I117" s="24"/>
      <c r="J117" s="28"/>
      <c r="K117" s="27"/>
      <c r="L117" s="27"/>
    </row>
    <row r="118" spans="6:12" x14ac:dyDescent="0.3">
      <c r="F118" s="27"/>
      <c r="G118" s="27"/>
      <c r="H118" s="27"/>
      <c r="I118" s="24"/>
      <c r="J118" s="28"/>
      <c r="K118" s="27"/>
      <c r="L118" s="27"/>
    </row>
    <row r="119" spans="6:12" x14ac:dyDescent="0.3">
      <c r="F119" s="27"/>
      <c r="G119" s="27"/>
      <c r="H119" s="27"/>
      <c r="I119" s="24"/>
      <c r="J119" s="28"/>
      <c r="K119" s="27"/>
      <c r="L119" s="27"/>
    </row>
    <row r="120" spans="6:12" x14ac:dyDescent="0.3">
      <c r="F120" s="27"/>
      <c r="G120" s="27"/>
      <c r="H120" s="27"/>
      <c r="I120" s="24"/>
      <c r="J120" s="28"/>
      <c r="K120" s="27"/>
      <c r="L120" s="27"/>
    </row>
    <row r="121" spans="6:12" x14ac:dyDescent="0.3">
      <c r="F121" s="27"/>
      <c r="G121" s="27"/>
      <c r="H121" s="27"/>
      <c r="I121" s="24"/>
      <c r="J121" s="28"/>
      <c r="K121" s="27"/>
      <c r="L121" s="27"/>
    </row>
    <row r="122" spans="6:12" x14ac:dyDescent="0.3">
      <c r="F122" s="27"/>
      <c r="G122" s="27"/>
      <c r="H122" s="27"/>
      <c r="I122" s="24"/>
      <c r="J122" s="28"/>
      <c r="K122" s="27"/>
      <c r="L122" s="27"/>
    </row>
    <row r="123" spans="6:12" x14ac:dyDescent="0.3">
      <c r="F123" s="27"/>
      <c r="G123" s="27"/>
      <c r="H123" s="27"/>
      <c r="I123" s="24"/>
      <c r="J123" s="28"/>
      <c r="K123" s="27"/>
      <c r="L123" s="27"/>
    </row>
    <row r="124" spans="6:12" x14ac:dyDescent="0.3">
      <c r="F124" s="27"/>
      <c r="G124" s="27"/>
      <c r="H124" s="27"/>
      <c r="I124" s="24"/>
      <c r="J124" s="28"/>
      <c r="K124" s="27"/>
      <c r="L124" s="27"/>
    </row>
    <row r="125" spans="6:12" x14ac:dyDescent="0.3">
      <c r="F125" s="27"/>
      <c r="G125" s="27"/>
      <c r="H125" s="27"/>
      <c r="I125" s="24"/>
      <c r="J125" s="28"/>
      <c r="K125" s="27"/>
      <c r="L125" s="27"/>
    </row>
    <row r="126" spans="6:12" x14ac:dyDescent="0.3">
      <c r="F126" s="27"/>
      <c r="G126" s="27"/>
      <c r="H126" s="27"/>
      <c r="I126" s="24"/>
      <c r="J126" s="28"/>
      <c r="K126" s="27"/>
      <c r="L126" s="27"/>
    </row>
    <row r="127" spans="6:12" x14ac:dyDescent="0.3">
      <c r="F127" s="27"/>
      <c r="G127" s="27"/>
      <c r="H127" s="27"/>
      <c r="I127" s="24"/>
      <c r="J127" s="28"/>
      <c r="K127" s="27"/>
      <c r="L127" s="27"/>
    </row>
    <row r="128" spans="6:12" x14ac:dyDescent="0.3">
      <c r="F128" s="27"/>
      <c r="G128" s="27"/>
      <c r="H128" s="27"/>
      <c r="I128" s="24"/>
      <c r="J128" s="28"/>
      <c r="K128" s="27"/>
      <c r="L128" s="27"/>
    </row>
    <row r="129" spans="6:12" x14ac:dyDescent="0.3">
      <c r="F129" s="27"/>
      <c r="G129" s="27"/>
      <c r="H129" s="27"/>
      <c r="I129" s="24"/>
      <c r="J129" s="28"/>
      <c r="K129" s="27"/>
      <c r="L129" s="27"/>
    </row>
    <row r="130" spans="6:12" x14ac:dyDescent="0.3">
      <c r="F130" s="27"/>
      <c r="G130" s="27"/>
      <c r="H130" s="27"/>
      <c r="I130" s="24"/>
      <c r="J130" s="28"/>
      <c r="K130" s="27"/>
      <c r="L130" s="27"/>
    </row>
    <row r="131" spans="6:12" x14ac:dyDescent="0.3">
      <c r="F131" s="27"/>
      <c r="G131" s="27"/>
      <c r="H131" s="27"/>
      <c r="I131" s="24"/>
      <c r="J131" s="28"/>
      <c r="K131" s="27"/>
      <c r="L131" s="27"/>
    </row>
    <row r="132" spans="6:12" x14ac:dyDescent="0.3">
      <c r="F132" s="27"/>
      <c r="G132" s="27"/>
      <c r="H132" s="27"/>
      <c r="I132" s="24"/>
      <c r="J132" s="28"/>
      <c r="K132" s="27"/>
      <c r="L132" s="27"/>
    </row>
    <row r="133" spans="6:12" x14ac:dyDescent="0.3">
      <c r="F133" s="27"/>
      <c r="G133" s="27"/>
      <c r="H133" s="27"/>
      <c r="I133" s="24"/>
      <c r="J133" s="28"/>
      <c r="K133" s="27"/>
      <c r="L133" s="27"/>
    </row>
    <row r="134" spans="6:12" x14ac:dyDescent="0.3">
      <c r="F134" s="27"/>
      <c r="G134" s="27"/>
      <c r="H134" s="27"/>
      <c r="I134" s="24"/>
      <c r="J134" s="28"/>
      <c r="K134" s="27"/>
      <c r="L134" s="27"/>
    </row>
    <row r="135" spans="6:12" x14ac:dyDescent="0.3">
      <c r="F135" s="27"/>
      <c r="G135" s="27"/>
      <c r="H135" s="27"/>
      <c r="I135" s="24"/>
      <c r="J135" s="28"/>
      <c r="K135" s="27"/>
      <c r="L135" s="27"/>
    </row>
    <row r="136" spans="6:12" x14ac:dyDescent="0.3">
      <c r="F136" s="27"/>
      <c r="G136" s="27"/>
      <c r="H136" s="27"/>
      <c r="I136" s="24"/>
      <c r="J136" s="28"/>
      <c r="K136" s="27"/>
      <c r="L136" s="27"/>
    </row>
    <row r="137" spans="6:12" x14ac:dyDescent="0.3">
      <c r="F137" s="27"/>
      <c r="G137" s="27"/>
      <c r="H137" s="27"/>
      <c r="I137" s="24"/>
      <c r="J137" s="28"/>
      <c r="K137" s="27"/>
      <c r="L137" s="27"/>
    </row>
    <row r="138" spans="6:12" x14ac:dyDescent="0.3">
      <c r="F138" s="27"/>
      <c r="G138" s="27"/>
      <c r="H138" s="27"/>
      <c r="I138" s="24"/>
      <c r="J138" s="28"/>
      <c r="K138" s="27"/>
      <c r="L138" s="27"/>
    </row>
    <row r="139" spans="6:12" x14ac:dyDescent="0.3">
      <c r="F139" s="27"/>
      <c r="G139" s="27"/>
      <c r="H139" s="27"/>
      <c r="I139" s="24"/>
      <c r="J139" s="28"/>
      <c r="K139" s="27"/>
      <c r="L139" s="27"/>
    </row>
    <row r="140" spans="6:12" x14ac:dyDescent="0.3">
      <c r="F140" s="27"/>
      <c r="G140" s="27"/>
      <c r="H140" s="27"/>
      <c r="I140" s="24"/>
      <c r="J140" s="28"/>
      <c r="K140" s="27"/>
      <c r="L140" s="27"/>
    </row>
    <row r="141" spans="6:12" x14ac:dyDescent="0.3">
      <c r="F141" s="27"/>
      <c r="G141" s="27"/>
      <c r="H141" s="27"/>
      <c r="I141" s="24"/>
      <c r="J141" s="28"/>
      <c r="K141" s="27"/>
      <c r="L141" s="27"/>
    </row>
    <row r="142" spans="6:12" x14ac:dyDescent="0.3">
      <c r="F142" s="27"/>
      <c r="G142" s="27"/>
      <c r="H142" s="27"/>
      <c r="I142" s="24"/>
      <c r="J142" s="28"/>
      <c r="K142" s="27"/>
      <c r="L142" s="27"/>
    </row>
    <row r="143" spans="6:12" x14ac:dyDescent="0.3">
      <c r="F143" s="27"/>
      <c r="G143" s="27"/>
      <c r="H143" s="27"/>
      <c r="I143" s="24"/>
      <c r="J143" s="28"/>
      <c r="K143" s="27"/>
      <c r="L143" s="27"/>
    </row>
    <row r="144" spans="6:12" x14ac:dyDescent="0.3">
      <c r="F144" s="27"/>
      <c r="G144" s="27"/>
      <c r="H144" s="27"/>
      <c r="I144" s="24"/>
      <c r="J144" s="28"/>
      <c r="K144" s="27"/>
      <c r="L144" s="27"/>
    </row>
    <row r="145" spans="6:12" x14ac:dyDescent="0.3">
      <c r="F145" s="27"/>
      <c r="G145" s="27"/>
      <c r="H145" s="27"/>
      <c r="I145" s="24"/>
      <c r="J145" s="28"/>
      <c r="K145" s="27"/>
      <c r="L145" s="27"/>
    </row>
    <row r="146" spans="6:12" x14ac:dyDescent="0.3">
      <c r="F146" s="27"/>
      <c r="G146" s="27"/>
      <c r="H146" s="27"/>
      <c r="I146" s="24"/>
      <c r="J146" s="28"/>
      <c r="K146" s="27"/>
      <c r="L146" s="27"/>
    </row>
    <row r="147" spans="6:12" x14ac:dyDescent="0.3">
      <c r="F147" s="27"/>
      <c r="G147" s="27"/>
      <c r="H147" s="27"/>
      <c r="I147" s="24"/>
      <c r="J147" s="28"/>
      <c r="K147" s="27"/>
      <c r="L147" s="27"/>
    </row>
    <row r="148" spans="6:12" x14ac:dyDescent="0.3">
      <c r="F148" s="27"/>
      <c r="G148" s="27"/>
      <c r="H148" s="27"/>
      <c r="I148" s="24"/>
      <c r="J148" s="28"/>
      <c r="K148" s="27"/>
      <c r="L148" s="27"/>
    </row>
    <row r="149" spans="6:12" x14ac:dyDescent="0.3">
      <c r="F149" s="27"/>
      <c r="G149" s="27"/>
      <c r="H149" s="27"/>
      <c r="I149" s="24"/>
      <c r="J149" s="28"/>
      <c r="K149" s="27"/>
      <c r="L149" s="27"/>
    </row>
    <row r="150" spans="6:12" x14ac:dyDescent="0.3">
      <c r="F150" s="27"/>
      <c r="G150" s="27"/>
      <c r="H150" s="27"/>
      <c r="I150" s="19"/>
      <c r="J150" s="28"/>
      <c r="K150" s="27"/>
      <c r="L150" s="27"/>
    </row>
    <row r="151" spans="6:12" x14ac:dyDescent="0.3">
      <c r="F151" s="27"/>
      <c r="G151" s="27"/>
      <c r="H151" s="27"/>
      <c r="I151" s="19"/>
      <c r="J151" s="28"/>
      <c r="K151" s="27"/>
      <c r="L151" s="27"/>
    </row>
    <row r="152" spans="6:12" x14ac:dyDescent="0.3">
      <c r="F152" s="27"/>
      <c r="G152" s="27"/>
      <c r="H152" s="27"/>
      <c r="I152" s="19"/>
      <c r="J152" s="28"/>
      <c r="K152" s="27"/>
      <c r="L152" s="27"/>
    </row>
    <row r="153" spans="6:12" x14ac:dyDescent="0.3">
      <c r="F153" s="27"/>
      <c r="G153" s="27"/>
      <c r="H153" s="27"/>
      <c r="I153" s="19"/>
      <c r="J153" s="28"/>
      <c r="K153" s="27"/>
      <c r="L153" s="27"/>
    </row>
    <row r="154" spans="6:12" x14ac:dyDescent="0.3">
      <c r="F154" s="27"/>
      <c r="G154" s="27"/>
      <c r="H154" s="27"/>
      <c r="I154" s="19"/>
      <c r="J154" s="28"/>
      <c r="K154" s="27"/>
      <c r="L154" s="27"/>
    </row>
    <row r="155" spans="6:12" x14ac:dyDescent="0.3">
      <c r="F155" s="27"/>
      <c r="G155" s="27"/>
      <c r="H155" s="27"/>
      <c r="I155" s="19"/>
      <c r="J155" s="28"/>
      <c r="K155" s="27"/>
      <c r="L155" s="27"/>
    </row>
    <row r="156" spans="6:12" x14ac:dyDescent="0.3">
      <c r="F156" s="27"/>
      <c r="G156" s="27"/>
      <c r="H156" s="27"/>
      <c r="I156" s="19"/>
      <c r="J156" s="28"/>
      <c r="K156" s="27"/>
      <c r="L156" s="27"/>
    </row>
    <row r="157" spans="6:12" x14ac:dyDescent="0.3">
      <c r="F157" s="27"/>
      <c r="G157" s="27"/>
      <c r="H157" s="27"/>
      <c r="I157" s="19"/>
      <c r="J157" s="28"/>
      <c r="K157" s="27"/>
      <c r="L157" s="27"/>
    </row>
    <row r="158" spans="6:12" x14ac:dyDescent="0.3">
      <c r="F158" s="27"/>
      <c r="G158" s="27"/>
      <c r="H158" s="27"/>
      <c r="I158" s="19"/>
      <c r="J158" s="28"/>
      <c r="K158" s="27"/>
      <c r="L158" s="27"/>
    </row>
    <row r="159" spans="6:12" x14ac:dyDescent="0.3">
      <c r="F159" s="27"/>
      <c r="G159" s="27"/>
      <c r="H159" s="27"/>
      <c r="I159" s="19"/>
      <c r="J159" s="28"/>
      <c r="K159" s="27"/>
      <c r="L159" s="27"/>
    </row>
    <row r="160" spans="6:12" x14ac:dyDescent="0.3">
      <c r="F160" s="27"/>
      <c r="G160" s="27"/>
      <c r="H160" s="27"/>
      <c r="I160" s="19"/>
      <c r="J160" s="28"/>
      <c r="K160" s="27"/>
      <c r="L160" s="27"/>
    </row>
    <row r="161" spans="6:12" x14ac:dyDescent="0.3">
      <c r="F161" s="27"/>
      <c r="G161" s="27"/>
      <c r="H161" s="27"/>
      <c r="I161" s="19"/>
      <c r="J161" s="28"/>
      <c r="K161" s="27"/>
      <c r="L161" s="27"/>
    </row>
    <row r="162" spans="6:12" x14ac:dyDescent="0.3">
      <c r="F162" s="27"/>
      <c r="G162" s="27"/>
      <c r="H162" s="27"/>
      <c r="I162" s="19"/>
      <c r="J162" s="28"/>
      <c r="K162" s="27"/>
      <c r="L162" s="27"/>
    </row>
    <row r="163" spans="6:12" x14ac:dyDescent="0.3">
      <c r="F163" s="27"/>
      <c r="G163" s="27"/>
      <c r="H163" s="27"/>
      <c r="I163" s="19"/>
      <c r="J163" s="28"/>
      <c r="K163" s="27"/>
      <c r="L163" s="27"/>
    </row>
    <row r="164" spans="6:12" x14ac:dyDescent="0.3">
      <c r="F164" s="27"/>
      <c r="G164" s="27"/>
      <c r="H164" s="27"/>
      <c r="I164" s="19"/>
      <c r="J164" s="28"/>
      <c r="K164" s="27"/>
      <c r="L164" s="27"/>
    </row>
    <row r="165" spans="6:12" x14ac:dyDescent="0.3">
      <c r="F165" s="27"/>
      <c r="G165" s="27"/>
      <c r="H165" s="27"/>
      <c r="I165" s="19"/>
      <c r="J165" s="28"/>
      <c r="K165" s="27"/>
      <c r="L165" s="27"/>
    </row>
    <row r="166" spans="6:12" x14ac:dyDescent="0.3">
      <c r="F166" s="27"/>
      <c r="G166" s="27"/>
      <c r="H166" s="27"/>
      <c r="I166" s="19"/>
      <c r="J166" s="28"/>
      <c r="K166" s="27"/>
      <c r="L166" s="27"/>
    </row>
    <row r="167" spans="6:12" x14ac:dyDescent="0.3">
      <c r="F167" s="27"/>
      <c r="G167" s="27"/>
      <c r="H167" s="27"/>
      <c r="I167" s="19"/>
      <c r="J167" s="28"/>
      <c r="K167" s="27"/>
      <c r="L167" s="27"/>
    </row>
    <row r="168" spans="6:12" x14ac:dyDescent="0.3">
      <c r="F168" s="27"/>
      <c r="G168" s="27"/>
      <c r="H168" s="27"/>
      <c r="I168" s="19"/>
      <c r="J168" s="28"/>
      <c r="K168" s="27"/>
      <c r="L168" s="27"/>
    </row>
    <row r="169" spans="6:12" x14ac:dyDescent="0.3">
      <c r="F169" s="27"/>
      <c r="G169" s="27"/>
      <c r="H169" s="27"/>
      <c r="I169" s="19"/>
      <c r="J169" s="28"/>
      <c r="K169" s="27"/>
      <c r="L169" s="27"/>
    </row>
    <row r="170" spans="6:12" x14ac:dyDescent="0.3">
      <c r="F170" s="27"/>
      <c r="G170" s="27"/>
      <c r="H170" s="27"/>
      <c r="I170" s="19"/>
      <c r="J170" s="28"/>
      <c r="K170" s="27"/>
      <c r="L170" s="27"/>
    </row>
    <row r="171" spans="6:12" x14ac:dyDescent="0.3">
      <c r="F171" s="27"/>
      <c r="G171" s="27"/>
      <c r="H171" s="27"/>
      <c r="I171" s="19"/>
      <c r="J171" s="28"/>
      <c r="K171" s="27"/>
      <c r="L171" s="27"/>
    </row>
    <row r="172" spans="6:12" x14ac:dyDescent="0.3">
      <c r="F172" s="27"/>
      <c r="G172" s="27"/>
      <c r="H172" s="27"/>
      <c r="I172" s="19"/>
      <c r="J172" s="28"/>
      <c r="K172" s="27"/>
      <c r="L172" s="27"/>
    </row>
    <row r="173" spans="6:12" x14ac:dyDescent="0.3">
      <c r="F173" s="27"/>
      <c r="G173" s="27"/>
      <c r="H173" s="27"/>
      <c r="I173" s="19"/>
      <c r="J173" s="28"/>
      <c r="K173" s="27"/>
      <c r="L173" s="27"/>
    </row>
    <row r="174" spans="6:12" x14ac:dyDescent="0.3">
      <c r="F174" s="27"/>
      <c r="G174" s="27"/>
      <c r="H174" s="27"/>
      <c r="I174" s="19"/>
      <c r="J174" s="28"/>
      <c r="K174" s="27"/>
      <c r="L174" s="27"/>
    </row>
    <row r="175" spans="6:12" x14ac:dyDescent="0.3">
      <c r="F175" s="27"/>
      <c r="G175" s="27"/>
      <c r="H175" s="27"/>
      <c r="I175" s="19"/>
      <c r="J175" s="28"/>
      <c r="K175" s="27"/>
      <c r="L175" s="27"/>
    </row>
  </sheetData>
  <pageMargins left="0" right="0" top="0.39370078740157483" bottom="0" header="0.31496062992125984" footer="0.31496062992125984"/>
  <pageSetup paperSize="9" orientation="landscape" r:id="rId1"/>
  <rowBreaks count="1" manualBreakCount="1">
    <brk id="5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0"/>
  <sheetViews>
    <sheetView workbookViewId="0">
      <selection activeCell="D7" sqref="D7"/>
    </sheetView>
  </sheetViews>
  <sheetFormatPr defaultRowHeight="14.4" x14ac:dyDescent="0.3"/>
  <cols>
    <col min="1" max="1" width="5.33203125" customWidth="1"/>
    <col min="2" max="2" width="9" customWidth="1"/>
    <col min="3" max="3" width="25.33203125" customWidth="1"/>
    <col min="4" max="4" width="12.6640625" customWidth="1"/>
    <col min="5" max="5" width="0.5546875" customWidth="1"/>
    <col min="6" max="6" width="14.6640625" customWidth="1"/>
    <col min="7" max="8" width="10.33203125" customWidth="1"/>
    <col min="9" max="9" width="11" style="2" customWidth="1"/>
    <col min="10" max="10" width="5.88671875" style="3" customWidth="1"/>
    <col min="11" max="11" width="10.5546875" customWidth="1"/>
    <col min="12" max="12" width="11.6640625" customWidth="1"/>
    <col min="13" max="13" width="19.6640625" customWidth="1"/>
    <col min="257" max="257" width="3.6640625" customWidth="1"/>
    <col min="259" max="259" width="25.33203125" customWidth="1"/>
    <col min="260" max="260" width="13.44140625" customWidth="1"/>
    <col min="261" max="261" width="2.5546875" customWidth="1"/>
    <col min="262" max="262" width="11.5546875" customWidth="1"/>
    <col min="263" max="263" width="10.33203125" customWidth="1"/>
    <col min="264" max="264" width="9.6640625" customWidth="1"/>
    <col min="265" max="265" width="10.44140625" customWidth="1"/>
    <col min="266" max="266" width="6.33203125" customWidth="1"/>
    <col min="267" max="267" width="13.33203125" customWidth="1"/>
    <col min="268" max="268" width="11.44140625" customWidth="1"/>
    <col min="269" max="269" width="20.44140625" customWidth="1"/>
    <col min="513" max="513" width="3.6640625" customWidth="1"/>
    <col min="515" max="515" width="25.33203125" customWidth="1"/>
    <col min="516" max="516" width="13.44140625" customWidth="1"/>
    <col min="517" max="517" width="2.5546875" customWidth="1"/>
    <col min="518" max="518" width="11.5546875" customWidth="1"/>
    <col min="519" max="519" width="10.33203125" customWidth="1"/>
    <col min="520" max="520" width="9.6640625" customWidth="1"/>
    <col min="521" max="521" width="10.44140625" customWidth="1"/>
    <col min="522" max="522" width="6.33203125" customWidth="1"/>
    <col min="523" max="523" width="13.33203125" customWidth="1"/>
    <col min="524" max="524" width="11.44140625" customWidth="1"/>
    <col min="525" max="525" width="20.44140625" customWidth="1"/>
    <col min="769" max="769" width="3.6640625" customWidth="1"/>
    <col min="771" max="771" width="25.33203125" customWidth="1"/>
    <col min="772" max="772" width="13.44140625" customWidth="1"/>
    <col min="773" max="773" width="2.5546875" customWidth="1"/>
    <col min="774" max="774" width="11.5546875" customWidth="1"/>
    <col min="775" max="775" width="10.33203125" customWidth="1"/>
    <col min="776" max="776" width="9.6640625" customWidth="1"/>
    <col min="777" max="777" width="10.44140625" customWidth="1"/>
    <col min="778" max="778" width="6.33203125" customWidth="1"/>
    <col min="779" max="779" width="13.33203125" customWidth="1"/>
    <col min="780" max="780" width="11.44140625" customWidth="1"/>
    <col min="781" max="781" width="20.44140625" customWidth="1"/>
    <col min="1025" max="1025" width="3.6640625" customWidth="1"/>
    <col min="1027" max="1027" width="25.33203125" customWidth="1"/>
    <col min="1028" max="1028" width="13.44140625" customWidth="1"/>
    <col min="1029" max="1029" width="2.5546875" customWidth="1"/>
    <col min="1030" max="1030" width="11.5546875" customWidth="1"/>
    <col min="1031" max="1031" width="10.33203125" customWidth="1"/>
    <col min="1032" max="1032" width="9.6640625" customWidth="1"/>
    <col min="1033" max="1033" width="10.44140625" customWidth="1"/>
    <col min="1034" max="1034" width="6.33203125" customWidth="1"/>
    <col min="1035" max="1035" width="13.33203125" customWidth="1"/>
    <col min="1036" max="1036" width="11.44140625" customWidth="1"/>
    <col min="1037" max="1037" width="20.44140625" customWidth="1"/>
    <col min="1281" max="1281" width="3.6640625" customWidth="1"/>
    <col min="1283" max="1283" width="25.33203125" customWidth="1"/>
    <col min="1284" max="1284" width="13.44140625" customWidth="1"/>
    <col min="1285" max="1285" width="2.5546875" customWidth="1"/>
    <col min="1286" max="1286" width="11.5546875" customWidth="1"/>
    <col min="1287" max="1287" width="10.33203125" customWidth="1"/>
    <col min="1288" max="1288" width="9.6640625" customWidth="1"/>
    <col min="1289" max="1289" width="10.44140625" customWidth="1"/>
    <col min="1290" max="1290" width="6.33203125" customWidth="1"/>
    <col min="1291" max="1291" width="13.33203125" customWidth="1"/>
    <col min="1292" max="1292" width="11.44140625" customWidth="1"/>
    <col min="1293" max="1293" width="20.44140625" customWidth="1"/>
    <col min="1537" max="1537" width="3.6640625" customWidth="1"/>
    <col min="1539" max="1539" width="25.33203125" customWidth="1"/>
    <col min="1540" max="1540" width="13.44140625" customWidth="1"/>
    <col min="1541" max="1541" width="2.5546875" customWidth="1"/>
    <col min="1542" max="1542" width="11.5546875" customWidth="1"/>
    <col min="1543" max="1543" width="10.33203125" customWidth="1"/>
    <col min="1544" max="1544" width="9.6640625" customWidth="1"/>
    <col min="1545" max="1545" width="10.44140625" customWidth="1"/>
    <col min="1546" max="1546" width="6.33203125" customWidth="1"/>
    <col min="1547" max="1547" width="13.33203125" customWidth="1"/>
    <col min="1548" max="1548" width="11.44140625" customWidth="1"/>
    <col min="1549" max="1549" width="20.44140625" customWidth="1"/>
    <col min="1793" max="1793" width="3.6640625" customWidth="1"/>
    <col min="1795" max="1795" width="25.33203125" customWidth="1"/>
    <col min="1796" max="1796" width="13.44140625" customWidth="1"/>
    <col min="1797" max="1797" width="2.5546875" customWidth="1"/>
    <col min="1798" max="1798" width="11.5546875" customWidth="1"/>
    <col min="1799" max="1799" width="10.33203125" customWidth="1"/>
    <col min="1800" max="1800" width="9.6640625" customWidth="1"/>
    <col min="1801" max="1801" width="10.44140625" customWidth="1"/>
    <col min="1802" max="1802" width="6.33203125" customWidth="1"/>
    <col min="1803" max="1803" width="13.33203125" customWidth="1"/>
    <col min="1804" max="1804" width="11.44140625" customWidth="1"/>
    <col min="1805" max="1805" width="20.44140625" customWidth="1"/>
    <col min="2049" max="2049" width="3.6640625" customWidth="1"/>
    <col min="2051" max="2051" width="25.33203125" customWidth="1"/>
    <col min="2052" max="2052" width="13.44140625" customWidth="1"/>
    <col min="2053" max="2053" width="2.5546875" customWidth="1"/>
    <col min="2054" max="2054" width="11.5546875" customWidth="1"/>
    <col min="2055" max="2055" width="10.33203125" customWidth="1"/>
    <col min="2056" max="2056" width="9.6640625" customWidth="1"/>
    <col min="2057" max="2057" width="10.44140625" customWidth="1"/>
    <col min="2058" max="2058" width="6.33203125" customWidth="1"/>
    <col min="2059" max="2059" width="13.33203125" customWidth="1"/>
    <col min="2060" max="2060" width="11.44140625" customWidth="1"/>
    <col min="2061" max="2061" width="20.44140625" customWidth="1"/>
    <col min="2305" max="2305" width="3.6640625" customWidth="1"/>
    <col min="2307" max="2307" width="25.33203125" customWidth="1"/>
    <col min="2308" max="2308" width="13.44140625" customWidth="1"/>
    <col min="2309" max="2309" width="2.5546875" customWidth="1"/>
    <col min="2310" max="2310" width="11.5546875" customWidth="1"/>
    <col min="2311" max="2311" width="10.33203125" customWidth="1"/>
    <col min="2312" max="2312" width="9.6640625" customWidth="1"/>
    <col min="2313" max="2313" width="10.44140625" customWidth="1"/>
    <col min="2314" max="2314" width="6.33203125" customWidth="1"/>
    <col min="2315" max="2315" width="13.33203125" customWidth="1"/>
    <col min="2316" max="2316" width="11.44140625" customWidth="1"/>
    <col min="2317" max="2317" width="20.44140625" customWidth="1"/>
    <col min="2561" max="2561" width="3.6640625" customWidth="1"/>
    <col min="2563" max="2563" width="25.33203125" customWidth="1"/>
    <col min="2564" max="2564" width="13.44140625" customWidth="1"/>
    <col min="2565" max="2565" width="2.5546875" customWidth="1"/>
    <col min="2566" max="2566" width="11.5546875" customWidth="1"/>
    <col min="2567" max="2567" width="10.33203125" customWidth="1"/>
    <col min="2568" max="2568" width="9.6640625" customWidth="1"/>
    <col min="2569" max="2569" width="10.44140625" customWidth="1"/>
    <col min="2570" max="2570" width="6.33203125" customWidth="1"/>
    <col min="2571" max="2571" width="13.33203125" customWidth="1"/>
    <col min="2572" max="2572" width="11.44140625" customWidth="1"/>
    <col min="2573" max="2573" width="20.44140625" customWidth="1"/>
    <col min="2817" max="2817" width="3.6640625" customWidth="1"/>
    <col min="2819" max="2819" width="25.33203125" customWidth="1"/>
    <col min="2820" max="2820" width="13.44140625" customWidth="1"/>
    <col min="2821" max="2821" width="2.5546875" customWidth="1"/>
    <col min="2822" max="2822" width="11.5546875" customWidth="1"/>
    <col min="2823" max="2823" width="10.33203125" customWidth="1"/>
    <col min="2824" max="2824" width="9.6640625" customWidth="1"/>
    <col min="2825" max="2825" width="10.44140625" customWidth="1"/>
    <col min="2826" max="2826" width="6.33203125" customWidth="1"/>
    <col min="2827" max="2827" width="13.33203125" customWidth="1"/>
    <col min="2828" max="2828" width="11.44140625" customWidth="1"/>
    <col min="2829" max="2829" width="20.44140625" customWidth="1"/>
    <col min="3073" max="3073" width="3.6640625" customWidth="1"/>
    <col min="3075" max="3075" width="25.33203125" customWidth="1"/>
    <col min="3076" max="3076" width="13.44140625" customWidth="1"/>
    <col min="3077" max="3077" width="2.5546875" customWidth="1"/>
    <col min="3078" max="3078" width="11.5546875" customWidth="1"/>
    <col min="3079" max="3079" width="10.33203125" customWidth="1"/>
    <col min="3080" max="3080" width="9.6640625" customWidth="1"/>
    <col min="3081" max="3081" width="10.44140625" customWidth="1"/>
    <col min="3082" max="3082" width="6.33203125" customWidth="1"/>
    <col min="3083" max="3083" width="13.33203125" customWidth="1"/>
    <col min="3084" max="3084" width="11.44140625" customWidth="1"/>
    <col min="3085" max="3085" width="20.44140625" customWidth="1"/>
    <col min="3329" max="3329" width="3.6640625" customWidth="1"/>
    <col min="3331" max="3331" width="25.33203125" customWidth="1"/>
    <col min="3332" max="3332" width="13.44140625" customWidth="1"/>
    <col min="3333" max="3333" width="2.5546875" customWidth="1"/>
    <col min="3334" max="3334" width="11.5546875" customWidth="1"/>
    <col min="3335" max="3335" width="10.33203125" customWidth="1"/>
    <col min="3336" max="3336" width="9.6640625" customWidth="1"/>
    <col min="3337" max="3337" width="10.44140625" customWidth="1"/>
    <col min="3338" max="3338" width="6.33203125" customWidth="1"/>
    <col min="3339" max="3339" width="13.33203125" customWidth="1"/>
    <col min="3340" max="3340" width="11.44140625" customWidth="1"/>
    <col min="3341" max="3341" width="20.44140625" customWidth="1"/>
    <col min="3585" max="3585" width="3.6640625" customWidth="1"/>
    <col min="3587" max="3587" width="25.33203125" customWidth="1"/>
    <col min="3588" max="3588" width="13.44140625" customWidth="1"/>
    <col min="3589" max="3589" width="2.5546875" customWidth="1"/>
    <col min="3590" max="3590" width="11.5546875" customWidth="1"/>
    <col min="3591" max="3591" width="10.33203125" customWidth="1"/>
    <col min="3592" max="3592" width="9.6640625" customWidth="1"/>
    <col min="3593" max="3593" width="10.44140625" customWidth="1"/>
    <col min="3594" max="3594" width="6.33203125" customWidth="1"/>
    <col min="3595" max="3595" width="13.33203125" customWidth="1"/>
    <col min="3596" max="3596" width="11.44140625" customWidth="1"/>
    <col min="3597" max="3597" width="20.44140625" customWidth="1"/>
    <col min="3841" max="3841" width="3.6640625" customWidth="1"/>
    <col min="3843" max="3843" width="25.33203125" customWidth="1"/>
    <col min="3844" max="3844" width="13.44140625" customWidth="1"/>
    <col min="3845" max="3845" width="2.5546875" customWidth="1"/>
    <col min="3846" max="3846" width="11.5546875" customWidth="1"/>
    <col min="3847" max="3847" width="10.33203125" customWidth="1"/>
    <col min="3848" max="3848" width="9.6640625" customWidth="1"/>
    <col min="3849" max="3849" width="10.44140625" customWidth="1"/>
    <col min="3850" max="3850" width="6.33203125" customWidth="1"/>
    <col min="3851" max="3851" width="13.33203125" customWidth="1"/>
    <col min="3852" max="3852" width="11.44140625" customWidth="1"/>
    <col min="3853" max="3853" width="20.44140625" customWidth="1"/>
    <col min="4097" max="4097" width="3.6640625" customWidth="1"/>
    <col min="4099" max="4099" width="25.33203125" customWidth="1"/>
    <col min="4100" max="4100" width="13.44140625" customWidth="1"/>
    <col min="4101" max="4101" width="2.5546875" customWidth="1"/>
    <col min="4102" max="4102" width="11.5546875" customWidth="1"/>
    <col min="4103" max="4103" width="10.33203125" customWidth="1"/>
    <col min="4104" max="4104" width="9.6640625" customWidth="1"/>
    <col min="4105" max="4105" width="10.44140625" customWidth="1"/>
    <col min="4106" max="4106" width="6.33203125" customWidth="1"/>
    <col min="4107" max="4107" width="13.33203125" customWidth="1"/>
    <col min="4108" max="4108" width="11.44140625" customWidth="1"/>
    <col min="4109" max="4109" width="20.44140625" customWidth="1"/>
    <col min="4353" max="4353" width="3.6640625" customWidth="1"/>
    <col min="4355" max="4355" width="25.33203125" customWidth="1"/>
    <col min="4356" max="4356" width="13.44140625" customWidth="1"/>
    <col min="4357" max="4357" width="2.5546875" customWidth="1"/>
    <col min="4358" max="4358" width="11.5546875" customWidth="1"/>
    <col min="4359" max="4359" width="10.33203125" customWidth="1"/>
    <col min="4360" max="4360" width="9.6640625" customWidth="1"/>
    <col min="4361" max="4361" width="10.44140625" customWidth="1"/>
    <col min="4362" max="4362" width="6.33203125" customWidth="1"/>
    <col min="4363" max="4363" width="13.33203125" customWidth="1"/>
    <col min="4364" max="4364" width="11.44140625" customWidth="1"/>
    <col min="4365" max="4365" width="20.44140625" customWidth="1"/>
    <col min="4609" max="4609" width="3.6640625" customWidth="1"/>
    <col min="4611" max="4611" width="25.33203125" customWidth="1"/>
    <col min="4612" max="4612" width="13.44140625" customWidth="1"/>
    <col min="4613" max="4613" width="2.5546875" customWidth="1"/>
    <col min="4614" max="4614" width="11.5546875" customWidth="1"/>
    <col min="4615" max="4615" width="10.33203125" customWidth="1"/>
    <col min="4616" max="4616" width="9.6640625" customWidth="1"/>
    <col min="4617" max="4617" width="10.44140625" customWidth="1"/>
    <col min="4618" max="4618" width="6.33203125" customWidth="1"/>
    <col min="4619" max="4619" width="13.33203125" customWidth="1"/>
    <col min="4620" max="4620" width="11.44140625" customWidth="1"/>
    <col min="4621" max="4621" width="20.44140625" customWidth="1"/>
    <col min="4865" max="4865" width="3.6640625" customWidth="1"/>
    <col min="4867" max="4867" width="25.33203125" customWidth="1"/>
    <col min="4868" max="4868" width="13.44140625" customWidth="1"/>
    <col min="4869" max="4869" width="2.5546875" customWidth="1"/>
    <col min="4870" max="4870" width="11.5546875" customWidth="1"/>
    <col min="4871" max="4871" width="10.33203125" customWidth="1"/>
    <col min="4872" max="4872" width="9.6640625" customWidth="1"/>
    <col min="4873" max="4873" width="10.44140625" customWidth="1"/>
    <col min="4874" max="4874" width="6.33203125" customWidth="1"/>
    <col min="4875" max="4875" width="13.33203125" customWidth="1"/>
    <col min="4876" max="4876" width="11.44140625" customWidth="1"/>
    <col min="4877" max="4877" width="20.44140625" customWidth="1"/>
    <col min="5121" max="5121" width="3.6640625" customWidth="1"/>
    <col min="5123" max="5123" width="25.33203125" customWidth="1"/>
    <col min="5124" max="5124" width="13.44140625" customWidth="1"/>
    <col min="5125" max="5125" width="2.5546875" customWidth="1"/>
    <col min="5126" max="5126" width="11.5546875" customWidth="1"/>
    <col min="5127" max="5127" width="10.33203125" customWidth="1"/>
    <col min="5128" max="5128" width="9.6640625" customWidth="1"/>
    <col min="5129" max="5129" width="10.44140625" customWidth="1"/>
    <col min="5130" max="5130" width="6.33203125" customWidth="1"/>
    <col min="5131" max="5131" width="13.33203125" customWidth="1"/>
    <col min="5132" max="5132" width="11.44140625" customWidth="1"/>
    <col min="5133" max="5133" width="20.44140625" customWidth="1"/>
    <col min="5377" max="5377" width="3.6640625" customWidth="1"/>
    <col min="5379" max="5379" width="25.33203125" customWidth="1"/>
    <col min="5380" max="5380" width="13.44140625" customWidth="1"/>
    <col min="5381" max="5381" width="2.5546875" customWidth="1"/>
    <col min="5382" max="5382" width="11.5546875" customWidth="1"/>
    <col min="5383" max="5383" width="10.33203125" customWidth="1"/>
    <col min="5384" max="5384" width="9.6640625" customWidth="1"/>
    <col min="5385" max="5385" width="10.44140625" customWidth="1"/>
    <col min="5386" max="5386" width="6.33203125" customWidth="1"/>
    <col min="5387" max="5387" width="13.33203125" customWidth="1"/>
    <col min="5388" max="5388" width="11.44140625" customWidth="1"/>
    <col min="5389" max="5389" width="20.44140625" customWidth="1"/>
    <col min="5633" max="5633" width="3.6640625" customWidth="1"/>
    <col min="5635" max="5635" width="25.33203125" customWidth="1"/>
    <col min="5636" max="5636" width="13.44140625" customWidth="1"/>
    <col min="5637" max="5637" width="2.5546875" customWidth="1"/>
    <col min="5638" max="5638" width="11.5546875" customWidth="1"/>
    <col min="5639" max="5639" width="10.33203125" customWidth="1"/>
    <col min="5640" max="5640" width="9.6640625" customWidth="1"/>
    <col min="5641" max="5641" width="10.44140625" customWidth="1"/>
    <col min="5642" max="5642" width="6.33203125" customWidth="1"/>
    <col min="5643" max="5643" width="13.33203125" customWidth="1"/>
    <col min="5644" max="5644" width="11.44140625" customWidth="1"/>
    <col min="5645" max="5645" width="20.44140625" customWidth="1"/>
    <col min="5889" max="5889" width="3.6640625" customWidth="1"/>
    <col min="5891" max="5891" width="25.33203125" customWidth="1"/>
    <col min="5892" max="5892" width="13.44140625" customWidth="1"/>
    <col min="5893" max="5893" width="2.5546875" customWidth="1"/>
    <col min="5894" max="5894" width="11.5546875" customWidth="1"/>
    <col min="5895" max="5895" width="10.33203125" customWidth="1"/>
    <col min="5896" max="5896" width="9.6640625" customWidth="1"/>
    <col min="5897" max="5897" width="10.44140625" customWidth="1"/>
    <col min="5898" max="5898" width="6.33203125" customWidth="1"/>
    <col min="5899" max="5899" width="13.33203125" customWidth="1"/>
    <col min="5900" max="5900" width="11.44140625" customWidth="1"/>
    <col min="5901" max="5901" width="20.44140625" customWidth="1"/>
    <col min="6145" max="6145" width="3.6640625" customWidth="1"/>
    <col min="6147" max="6147" width="25.33203125" customWidth="1"/>
    <col min="6148" max="6148" width="13.44140625" customWidth="1"/>
    <col min="6149" max="6149" width="2.5546875" customWidth="1"/>
    <col min="6150" max="6150" width="11.5546875" customWidth="1"/>
    <col min="6151" max="6151" width="10.33203125" customWidth="1"/>
    <col min="6152" max="6152" width="9.6640625" customWidth="1"/>
    <col min="6153" max="6153" width="10.44140625" customWidth="1"/>
    <col min="6154" max="6154" width="6.33203125" customWidth="1"/>
    <col min="6155" max="6155" width="13.33203125" customWidth="1"/>
    <col min="6156" max="6156" width="11.44140625" customWidth="1"/>
    <col min="6157" max="6157" width="20.44140625" customWidth="1"/>
    <col min="6401" max="6401" width="3.6640625" customWidth="1"/>
    <col min="6403" max="6403" width="25.33203125" customWidth="1"/>
    <col min="6404" max="6404" width="13.44140625" customWidth="1"/>
    <col min="6405" max="6405" width="2.5546875" customWidth="1"/>
    <col min="6406" max="6406" width="11.5546875" customWidth="1"/>
    <col min="6407" max="6407" width="10.33203125" customWidth="1"/>
    <col min="6408" max="6408" width="9.6640625" customWidth="1"/>
    <col min="6409" max="6409" width="10.44140625" customWidth="1"/>
    <col min="6410" max="6410" width="6.33203125" customWidth="1"/>
    <col min="6411" max="6411" width="13.33203125" customWidth="1"/>
    <col min="6412" max="6412" width="11.44140625" customWidth="1"/>
    <col min="6413" max="6413" width="20.44140625" customWidth="1"/>
    <col min="6657" max="6657" width="3.6640625" customWidth="1"/>
    <col min="6659" max="6659" width="25.33203125" customWidth="1"/>
    <col min="6660" max="6660" width="13.44140625" customWidth="1"/>
    <col min="6661" max="6661" width="2.5546875" customWidth="1"/>
    <col min="6662" max="6662" width="11.5546875" customWidth="1"/>
    <col min="6663" max="6663" width="10.33203125" customWidth="1"/>
    <col min="6664" max="6664" width="9.6640625" customWidth="1"/>
    <col min="6665" max="6665" width="10.44140625" customWidth="1"/>
    <col min="6666" max="6666" width="6.33203125" customWidth="1"/>
    <col min="6667" max="6667" width="13.33203125" customWidth="1"/>
    <col min="6668" max="6668" width="11.44140625" customWidth="1"/>
    <col min="6669" max="6669" width="20.44140625" customWidth="1"/>
    <col min="6913" max="6913" width="3.6640625" customWidth="1"/>
    <col min="6915" max="6915" width="25.33203125" customWidth="1"/>
    <col min="6916" max="6916" width="13.44140625" customWidth="1"/>
    <col min="6917" max="6917" width="2.5546875" customWidth="1"/>
    <col min="6918" max="6918" width="11.5546875" customWidth="1"/>
    <col min="6919" max="6919" width="10.33203125" customWidth="1"/>
    <col min="6920" max="6920" width="9.6640625" customWidth="1"/>
    <col min="6921" max="6921" width="10.44140625" customWidth="1"/>
    <col min="6922" max="6922" width="6.33203125" customWidth="1"/>
    <col min="6923" max="6923" width="13.33203125" customWidth="1"/>
    <col min="6924" max="6924" width="11.44140625" customWidth="1"/>
    <col min="6925" max="6925" width="20.44140625" customWidth="1"/>
    <col min="7169" max="7169" width="3.6640625" customWidth="1"/>
    <col min="7171" max="7171" width="25.33203125" customWidth="1"/>
    <col min="7172" max="7172" width="13.44140625" customWidth="1"/>
    <col min="7173" max="7173" width="2.5546875" customWidth="1"/>
    <col min="7174" max="7174" width="11.5546875" customWidth="1"/>
    <col min="7175" max="7175" width="10.33203125" customWidth="1"/>
    <col min="7176" max="7176" width="9.6640625" customWidth="1"/>
    <col min="7177" max="7177" width="10.44140625" customWidth="1"/>
    <col min="7178" max="7178" width="6.33203125" customWidth="1"/>
    <col min="7179" max="7179" width="13.33203125" customWidth="1"/>
    <col min="7180" max="7180" width="11.44140625" customWidth="1"/>
    <col min="7181" max="7181" width="20.44140625" customWidth="1"/>
    <col min="7425" max="7425" width="3.6640625" customWidth="1"/>
    <col min="7427" max="7427" width="25.33203125" customWidth="1"/>
    <col min="7428" max="7428" width="13.44140625" customWidth="1"/>
    <col min="7429" max="7429" width="2.5546875" customWidth="1"/>
    <col min="7430" max="7430" width="11.5546875" customWidth="1"/>
    <col min="7431" max="7431" width="10.33203125" customWidth="1"/>
    <col min="7432" max="7432" width="9.6640625" customWidth="1"/>
    <col min="7433" max="7433" width="10.44140625" customWidth="1"/>
    <col min="7434" max="7434" width="6.33203125" customWidth="1"/>
    <col min="7435" max="7435" width="13.33203125" customWidth="1"/>
    <col min="7436" max="7436" width="11.44140625" customWidth="1"/>
    <col min="7437" max="7437" width="20.44140625" customWidth="1"/>
    <col min="7681" max="7681" width="3.6640625" customWidth="1"/>
    <col min="7683" max="7683" width="25.33203125" customWidth="1"/>
    <col min="7684" max="7684" width="13.44140625" customWidth="1"/>
    <col min="7685" max="7685" width="2.5546875" customWidth="1"/>
    <col min="7686" max="7686" width="11.5546875" customWidth="1"/>
    <col min="7687" max="7687" width="10.33203125" customWidth="1"/>
    <col min="7688" max="7688" width="9.6640625" customWidth="1"/>
    <col min="7689" max="7689" width="10.44140625" customWidth="1"/>
    <col min="7690" max="7690" width="6.33203125" customWidth="1"/>
    <col min="7691" max="7691" width="13.33203125" customWidth="1"/>
    <col min="7692" max="7692" width="11.44140625" customWidth="1"/>
    <col min="7693" max="7693" width="20.44140625" customWidth="1"/>
    <col min="7937" max="7937" width="3.6640625" customWidth="1"/>
    <col min="7939" max="7939" width="25.33203125" customWidth="1"/>
    <col min="7940" max="7940" width="13.44140625" customWidth="1"/>
    <col min="7941" max="7941" width="2.5546875" customWidth="1"/>
    <col min="7942" max="7942" width="11.5546875" customWidth="1"/>
    <col min="7943" max="7943" width="10.33203125" customWidth="1"/>
    <col min="7944" max="7944" width="9.6640625" customWidth="1"/>
    <col min="7945" max="7945" width="10.44140625" customWidth="1"/>
    <col min="7946" max="7946" width="6.33203125" customWidth="1"/>
    <col min="7947" max="7947" width="13.33203125" customWidth="1"/>
    <col min="7948" max="7948" width="11.44140625" customWidth="1"/>
    <col min="7949" max="7949" width="20.44140625" customWidth="1"/>
    <col min="8193" max="8193" width="3.6640625" customWidth="1"/>
    <col min="8195" max="8195" width="25.33203125" customWidth="1"/>
    <col min="8196" max="8196" width="13.44140625" customWidth="1"/>
    <col min="8197" max="8197" width="2.5546875" customWidth="1"/>
    <col min="8198" max="8198" width="11.5546875" customWidth="1"/>
    <col min="8199" max="8199" width="10.33203125" customWidth="1"/>
    <col min="8200" max="8200" width="9.6640625" customWidth="1"/>
    <col min="8201" max="8201" width="10.44140625" customWidth="1"/>
    <col min="8202" max="8202" width="6.33203125" customWidth="1"/>
    <col min="8203" max="8203" width="13.33203125" customWidth="1"/>
    <col min="8204" max="8204" width="11.44140625" customWidth="1"/>
    <col min="8205" max="8205" width="20.44140625" customWidth="1"/>
    <col min="8449" max="8449" width="3.6640625" customWidth="1"/>
    <col min="8451" max="8451" width="25.33203125" customWidth="1"/>
    <col min="8452" max="8452" width="13.44140625" customWidth="1"/>
    <col min="8453" max="8453" width="2.5546875" customWidth="1"/>
    <col min="8454" max="8454" width="11.5546875" customWidth="1"/>
    <col min="8455" max="8455" width="10.33203125" customWidth="1"/>
    <col min="8456" max="8456" width="9.6640625" customWidth="1"/>
    <col min="8457" max="8457" width="10.44140625" customWidth="1"/>
    <col min="8458" max="8458" width="6.33203125" customWidth="1"/>
    <col min="8459" max="8459" width="13.33203125" customWidth="1"/>
    <col min="8460" max="8460" width="11.44140625" customWidth="1"/>
    <col min="8461" max="8461" width="20.44140625" customWidth="1"/>
    <col min="8705" max="8705" width="3.6640625" customWidth="1"/>
    <col min="8707" max="8707" width="25.33203125" customWidth="1"/>
    <col min="8708" max="8708" width="13.44140625" customWidth="1"/>
    <col min="8709" max="8709" width="2.5546875" customWidth="1"/>
    <col min="8710" max="8710" width="11.5546875" customWidth="1"/>
    <col min="8711" max="8711" width="10.33203125" customWidth="1"/>
    <col min="8712" max="8712" width="9.6640625" customWidth="1"/>
    <col min="8713" max="8713" width="10.44140625" customWidth="1"/>
    <col min="8714" max="8714" width="6.33203125" customWidth="1"/>
    <col min="8715" max="8715" width="13.33203125" customWidth="1"/>
    <col min="8716" max="8716" width="11.44140625" customWidth="1"/>
    <col min="8717" max="8717" width="20.44140625" customWidth="1"/>
    <col min="8961" max="8961" width="3.6640625" customWidth="1"/>
    <col min="8963" max="8963" width="25.33203125" customWidth="1"/>
    <col min="8964" max="8964" width="13.44140625" customWidth="1"/>
    <col min="8965" max="8965" width="2.5546875" customWidth="1"/>
    <col min="8966" max="8966" width="11.5546875" customWidth="1"/>
    <col min="8967" max="8967" width="10.33203125" customWidth="1"/>
    <col min="8968" max="8968" width="9.6640625" customWidth="1"/>
    <col min="8969" max="8969" width="10.44140625" customWidth="1"/>
    <col min="8970" max="8970" width="6.33203125" customWidth="1"/>
    <col min="8971" max="8971" width="13.33203125" customWidth="1"/>
    <col min="8972" max="8972" width="11.44140625" customWidth="1"/>
    <col min="8973" max="8973" width="20.44140625" customWidth="1"/>
    <col min="9217" max="9217" width="3.6640625" customWidth="1"/>
    <col min="9219" max="9219" width="25.33203125" customWidth="1"/>
    <col min="9220" max="9220" width="13.44140625" customWidth="1"/>
    <col min="9221" max="9221" width="2.5546875" customWidth="1"/>
    <col min="9222" max="9222" width="11.5546875" customWidth="1"/>
    <col min="9223" max="9223" width="10.33203125" customWidth="1"/>
    <col min="9224" max="9224" width="9.6640625" customWidth="1"/>
    <col min="9225" max="9225" width="10.44140625" customWidth="1"/>
    <col min="9226" max="9226" width="6.33203125" customWidth="1"/>
    <col min="9227" max="9227" width="13.33203125" customWidth="1"/>
    <col min="9228" max="9228" width="11.44140625" customWidth="1"/>
    <col min="9229" max="9229" width="20.44140625" customWidth="1"/>
    <col min="9473" max="9473" width="3.6640625" customWidth="1"/>
    <col min="9475" max="9475" width="25.33203125" customWidth="1"/>
    <col min="9476" max="9476" width="13.44140625" customWidth="1"/>
    <col min="9477" max="9477" width="2.5546875" customWidth="1"/>
    <col min="9478" max="9478" width="11.5546875" customWidth="1"/>
    <col min="9479" max="9479" width="10.33203125" customWidth="1"/>
    <col min="9480" max="9480" width="9.6640625" customWidth="1"/>
    <col min="9481" max="9481" width="10.44140625" customWidth="1"/>
    <col min="9482" max="9482" width="6.33203125" customWidth="1"/>
    <col min="9483" max="9483" width="13.33203125" customWidth="1"/>
    <col min="9484" max="9484" width="11.44140625" customWidth="1"/>
    <col min="9485" max="9485" width="20.44140625" customWidth="1"/>
    <col min="9729" max="9729" width="3.6640625" customWidth="1"/>
    <col min="9731" max="9731" width="25.33203125" customWidth="1"/>
    <col min="9732" max="9732" width="13.44140625" customWidth="1"/>
    <col min="9733" max="9733" width="2.5546875" customWidth="1"/>
    <col min="9734" max="9734" width="11.5546875" customWidth="1"/>
    <col min="9735" max="9735" width="10.33203125" customWidth="1"/>
    <col min="9736" max="9736" width="9.6640625" customWidth="1"/>
    <col min="9737" max="9737" width="10.44140625" customWidth="1"/>
    <col min="9738" max="9738" width="6.33203125" customWidth="1"/>
    <col min="9739" max="9739" width="13.33203125" customWidth="1"/>
    <col min="9740" max="9740" width="11.44140625" customWidth="1"/>
    <col min="9741" max="9741" width="20.44140625" customWidth="1"/>
    <col min="9985" max="9985" width="3.6640625" customWidth="1"/>
    <col min="9987" max="9987" width="25.33203125" customWidth="1"/>
    <col min="9988" max="9988" width="13.44140625" customWidth="1"/>
    <col min="9989" max="9989" width="2.5546875" customWidth="1"/>
    <col min="9990" max="9990" width="11.5546875" customWidth="1"/>
    <col min="9991" max="9991" width="10.33203125" customWidth="1"/>
    <col min="9992" max="9992" width="9.6640625" customWidth="1"/>
    <col min="9993" max="9993" width="10.44140625" customWidth="1"/>
    <col min="9994" max="9994" width="6.33203125" customWidth="1"/>
    <col min="9995" max="9995" width="13.33203125" customWidth="1"/>
    <col min="9996" max="9996" width="11.44140625" customWidth="1"/>
    <col min="9997" max="9997" width="20.44140625" customWidth="1"/>
    <col min="10241" max="10241" width="3.6640625" customWidth="1"/>
    <col min="10243" max="10243" width="25.33203125" customWidth="1"/>
    <col min="10244" max="10244" width="13.44140625" customWidth="1"/>
    <col min="10245" max="10245" width="2.5546875" customWidth="1"/>
    <col min="10246" max="10246" width="11.5546875" customWidth="1"/>
    <col min="10247" max="10247" width="10.33203125" customWidth="1"/>
    <col min="10248" max="10248" width="9.6640625" customWidth="1"/>
    <col min="10249" max="10249" width="10.44140625" customWidth="1"/>
    <col min="10250" max="10250" width="6.33203125" customWidth="1"/>
    <col min="10251" max="10251" width="13.33203125" customWidth="1"/>
    <col min="10252" max="10252" width="11.44140625" customWidth="1"/>
    <col min="10253" max="10253" width="20.44140625" customWidth="1"/>
    <col min="10497" max="10497" width="3.6640625" customWidth="1"/>
    <col min="10499" max="10499" width="25.33203125" customWidth="1"/>
    <col min="10500" max="10500" width="13.44140625" customWidth="1"/>
    <col min="10501" max="10501" width="2.5546875" customWidth="1"/>
    <col min="10502" max="10502" width="11.5546875" customWidth="1"/>
    <col min="10503" max="10503" width="10.33203125" customWidth="1"/>
    <col min="10504" max="10504" width="9.6640625" customWidth="1"/>
    <col min="10505" max="10505" width="10.44140625" customWidth="1"/>
    <col min="10506" max="10506" width="6.33203125" customWidth="1"/>
    <col min="10507" max="10507" width="13.33203125" customWidth="1"/>
    <col min="10508" max="10508" width="11.44140625" customWidth="1"/>
    <col min="10509" max="10509" width="20.44140625" customWidth="1"/>
    <col min="10753" max="10753" width="3.6640625" customWidth="1"/>
    <col min="10755" max="10755" width="25.33203125" customWidth="1"/>
    <col min="10756" max="10756" width="13.44140625" customWidth="1"/>
    <col min="10757" max="10757" width="2.5546875" customWidth="1"/>
    <col min="10758" max="10758" width="11.5546875" customWidth="1"/>
    <col min="10759" max="10759" width="10.33203125" customWidth="1"/>
    <col min="10760" max="10760" width="9.6640625" customWidth="1"/>
    <col min="10761" max="10761" width="10.44140625" customWidth="1"/>
    <col min="10762" max="10762" width="6.33203125" customWidth="1"/>
    <col min="10763" max="10763" width="13.33203125" customWidth="1"/>
    <col min="10764" max="10764" width="11.44140625" customWidth="1"/>
    <col min="10765" max="10765" width="20.44140625" customWidth="1"/>
    <col min="11009" max="11009" width="3.6640625" customWidth="1"/>
    <col min="11011" max="11011" width="25.33203125" customWidth="1"/>
    <col min="11012" max="11012" width="13.44140625" customWidth="1"/>
    <col min="11013" max="11013" width="2.5546875" customWidth="1"/>
    <col min="11014" max="11014" width="11.5546875" customWidth="1"/>
    <col min="11015" max="11015" width="10.33203125" customWidth="1"/>
    <col min="11016" max="11016" width="9.6640625" customWidth="1"/>
    <col min="11017" max="11017" width="10.44140625" customWidth="1"/>
    <col min="11018" max="11018" width="6.33203125" customWidth="1"/>
    <col min="11019" max="11019" width="13.33203125" customWidth="1"/>
    <col min="11020" max="11020" width="11.44140625" customWidth="1"/>
    <col min="11021" max="11021" width="20.44140625" customWidth="1"/>
    <col min="11265" max="11265" width="3.6640625" customWidth="1"/>
    <col min="11267" max="11267" width="25.33203125" customWidth="1"/>
    <col min="11268" max="11268" width="13.44140625" customWidth="1"/>
    <col min="11269" max="11269" width="2.5546875" customWidth="1"/>
    <col min="11270" max="11270" width="11.5546875" customWidth="1"/>
    <col min="11271" max="11271" width="10.33203125" customWidth="1"/>
    <col min="11272" max="11272" width="9.6640625" customWidth="1"/>
    <col min="11273" max="11273" width="10.44140625" customWidth="1"/>
    <col min="11274" max="11274" width="6.33203125" customWidth="1"/>
    <col min="11275" max="11275" width="13.33203125" customWidth="1"/>
    <col min="11276" max="11276" width="11.44140625" customWidth="1"/>
    <col min="11277" max="11277" width="20.44140625" customWidth="1"/>
    <col min="11521" max="11521" width="3.6640625" customWidth="1"/>
    <col min="11523" max="11523" width="25.33203125" customWidth="1"/>
    <col min="11524" max="11524" width="13.44140625" customWidth="1"/>
    <col min="11525" max="11525" width="2.5546875" customWidth="1"/>
    <col min="11526" max="11526" width="11.5546875" customWidth="1"/>
    <col min="11527" max="11527" width="10.33203125" customWidth="1"/>
    <col min="11528" max="11528" width="9.6640625" customWidth="1"/>
    <col min="11529" max="11529" width="10.44140625" customWidth="1"/>
    <col min="11530" max="11530" width="6.33203125" customWidth="1"/>
    <col min="11531" max="11531" width="13.33203125" customWidth="1"/>
    <col min="11532" max="11532" width="11.44140625" customWidth="1"/>
    <col min="11533" max="11533" width="20.44140625" customWidth="1"/>
    <col min="11777" max="11777" width="3.6640625" customWidth="1"/>
    <col min="11779" max="11779" width="25.33203125" customWidth="1"/>
    <col min="11780" max="11780" width="13.44140625" customWidth="1"/>
    <col min="11781" max="11781" width="2.5546875" customWidth="1"/>
    <col min="11782" max="11782" width="11.5546875" customWidth="1"/>
    <col min="11783" max="11783" width="10.33203125" customWidth="1"/>
    <col min="11784" max="11784" width="9.6640625" customWidth="1"/>
    <col min="11785" max="11785" width="10.44140625" customWidth="1"/>
    <col min="11786" max="11786" width="6.33203125" customWidth="1"/>
    <col min="11787" max="11787" width="13.33203125" customWidth="1"/>
    <col min="11788" max="11788" width="11.44140625" customWidth="1"/>
    <col min="11789" max="11789" width="20.44140625" customWidth="1"/>
    <col min="12033" max="12033" width="3.6640625" customWidth="1"/>
    <col min="12035" max="12035" width="25.33203125" customWidth="1"/>
    <col min="12036" max="12036" width="13.44140625" customWidth="1"/>
    <col min="12037" max="12037" width="2.5546875" customWidth="1"/>
    <col min="12038" max="12038" width="11.5546875" customWidth="1"/>
    <col min="12039" max="12039" width="10.33203125" customWidth="1"/>
    <col min="12040" max="12040" width="9.6640625" customWidth="1"/>
    <col min="12041" max="12041" width="10.44140625" customWidth="1"/>
    <col min="12042" max="12042" width="6.33203125" customWidth="1"/>
    <col min="12043" max="12043" width="13.33203125" customWidth="1"/>
    <col min="12044" max="12044" width="11.44140625" customWidth="1"/>
    <col min="12045" max="12045" width="20.44140625" customWidth="1"/>
    <col min="12289" max="12289" width="3.6640625" customWidth="1"/>
    <col min="12291" max="12291" width="25.33203125" customWidth="1"/>
    <col min="12292" max="12292" width="13.44140625" customWidth="1"/>
    <col min="12293" max="12293" width="2.5546875" customWidth="1"/>
    <col min="12294" max="12294" width="11.5546875" customWidth="1"/>
    <col min="12295" max="12295" width="10.33203125" customWidth="1"/>
    <col min="12296" max="12296" width="9.6640625" customWidth="1"/>
    <col min="12297" max="12297" width="10.44140625" customWidth="1"/>
    <col min="12298" max="12298" width="6.33203125" customWidth="1"/>
    <col min="12299" max="12299" width="13.33203125" customWidth="1"/>
    <col min="12300" max="12300" width="11.44140625" customWidth="1"/>
    <col min="12301" max="12301" width="20.44140625" customWidth="1"/>
    <col min="12545" max="12545" width="3.6640625" customWidth="1"/>
    <col min="12547" max="12547" width="25.33203125" customWidth="1"/>
    <col min="12548" max="12548" width="13.44140625" customWidth="1"/>
    <col min="12549" max="12549" width="2.5546875" customWidth="1"/>
    <col min="12550" max="12550" width="11.5546875" customWidth="1"/>
    <col min="12551" max="12551" width="10.33203125" customWidth="1"/>
    <col min="12552" max="12552" width="9.6640625" customWidth="1"/>
    <col min="12553" max="12553" width="10.44140625" customWidth="1"/>
    <col min="12554" max="12554" width="6.33203125" customWidth="1"/>
    <col min="12555" max="12555" width="13.33203125" customWidth="1"/>
    <col min="12556" max="12556" width="11.44140625" customWidth="1"/>
    <col min="12557" max="12557" width="20.44140625" customWidth="1"/>
    <col min="12801" max="12801" width="3.6640625" customWidth="1"/>
    <col min="12803" max="12803" width="25.33203125" customWidth="1"/>
    <col min="12804" max="12804" width="13.44140625" customWidth="1"/>
    <col min="12805" max="12805" width="2.5546875" customWidth="1"/>
    <col min="12806" max="12806" width="11.5546875" customWidth="1"/>
    <col min="12807" max="12807" width="10.33203125" customWidth="1"/>
    <col min="12808" max="12808" width="9.6640625" customWidth="1"/>
    <col min="12809" max="12809" width="10.44140625" customWidth="1"/>
    <col min="12810" max="12810" width="6.33203125" customWidth="1"/>
    <col min="12811" max="12811" width="13.33203125" customWidth="1"/>
    <col min="12812" max="12812" width="11.44140625" customWidth="1"/>
    <col min="12813" max="12813" width="20.44140625" customWidth="1"/>
    <col min="13057" max="13057" width="3.6640625" customWidth="1"/>
    <col min="13059" max="13059" width="25.33203125" customWidth="1"/>
    <col min="13060" max="13060" width="13.44140625" customWidth="1"/>
    <col min="13061" max="13061" width="2.5546875" customWidth="1"/>
    <col min="13062" max="13062" width="11.5546875" customWidth="1"/>
    <col min="13063" max="13063" width="10.33203125" customWidth="1"/>
    <col min="13064" max="13064" width="9.6640625" customWidth="1"/>
    <col min="13065" max="13065" width="10.44140625" customWidth="1"/>
    <col min="13066" max="13066" width="6.33203125" customWidth="1"/>
    <col min="13067" max="13067" width="13.33203125" customWidth="1"/>
    <col min="13068" max="13068" width="11.44140625" customWidth="1"/>
    <col min="13069" max="13069" width="20.44140625" customWidth="1"/>
    <col min="13313" max="13313" width="3.6640625" customWidth="1"/>
    <col min="13315" max="13315" width="25.33203125" customWidth="1"/>
    <col min="13316" max="13316" width="13.44140625" customWidth="1"/>
    <col min="13317" max="13317" width="2.5546875" customWidth="1"/>
    <col min="13318" max="13318" width="11.5546875" customWidth="1"/>
    <col min="13319" max="13319" width="10.33203125" customWidth="1"/>
    <col min="13320" max="13320" width="9.6640625" customWidth="1"/>
    <col min="13321" max="13321" width="10.44140625" customWidth="1"/>
    <col min="13322" max="13322" width="6.33203125" customWidth="1"/>
    <col min="13323" max="13323" width="13.33203125" customWidth="1"/>
    <col min="13324" max="13324" width="11.44140625" customWidth="1"/>
    <col min="13325" max="13325" width="20.44140625" customWidth="1"/>
    <col min="13569" max="13569" width="3.6640625" customWidth="1"/>
    <col min="13571" max="13571" width="25.33203125" customWidth="1"/>
    <col min="13572" max="13572" width="13.44140625" customWidth="1"/>
    <col min="13573" max="13573" width="2.5546875" customWidth="1"/>
    <col min="13574" max="13574" width="11.5546875" customWidth="1"/>
    <col min="13575" max="13575" width="10.33203125" customWidth="1"/>
    <col min="13576" max="13576" width="9.6640625" customWidth="1"/>
    <col min="13577" max="13577" width="10.44140625" customWidth="1"/>
    <col min="13578" max="13578" width="6.33203125" customWidth="1"/>
    <col min="13579" max="13579" width="13.33203125" customWidth="1"/>
    <col min="13580" max="13580" width="11.44140625" customWidth="1"/>
    <col min="13581" max="13581" width="20.44140625" customWidth="1"/>
    <col min="13825" max="13825" width="3.6640625" customWidth="1"/>
    <col min="13827" max="13827" width="25.33203125" customWidth="1"/>
    <col min="13828" max="13828" width="13.44140625" customWidth="1"/>
    <col min="13829" max="13829" width="2.5546875" customWidth="1"/>
    <col min="13830" max="13830" width="11.5546875" customWidth="1"/>
    <col min="13831" max="13831" width="10.33203125" customWidth="1"/>
    <col min="13832" max="13832" width="9.6640625" customWidth="1"/>
    <col min="13833" max="13833" width="10.44140625" customWidth="1"/>
    <col min="13834" max="13834" width="6.33203125" customWidth="1"/>
    <col min="13835" max="13835" width="13.33203125" customWidth="1"/>
    <col min="13836" max="13836" width="11.44140625" customWidth="1"/>
    <col min="13837" max="13837" width="20.44140625" customWidth="1"/>
    <col min="14081" max="14081" width="3.6640625" customWidth="1"/>
    <col min="14083" max="14083" width="25.33203125" customWidth="1"/>
    <col min="14084" max="14084" width="13.44140625" customWidth="1"/>
    <col min="14085" max="14085" width="2.5546875" customWidth="1"/>
    <col min="14086" max="14086" width="11.5546875" customWidth="1"/>
    <col min="14087" max="14087" width="10.33203125" customWidth="1"/>
    <col min="14088" max="14088" width="9.6640625" customWidth="1"/>
    <col min="14089" max="14089" width="10.44140625" customWidth="1"/>
    <col min="14090" max="14090" width="6.33203125" customWidth="1"/>
    <col min="14091" max="14091" width="13.33203125" customWidth="1"/>
    <col min="14092" max="14092" width="11.44140625" customWidth="1"/>
    <col min="14093" max="14093" width="20.44140625" customWidth="1"/>
    <col min="14337" max="14337" width="3.6640625" customWidth="1"/>
    <col min="14339" max="14339" width="25.33203125" customWidth="1"/>
    <col min="14340" max="14340" width="13.44140625" customWidth="1"/>
    <col min="14341" max="14341" width="2.5546875" customWidth="1"/>
    <col min="14342" max="14342" width="11.5546875" customWidth="1"/>
    <col min="14343" max="14343" width="10.33203125" customWidth="1"/>
    <col min="14344" max="14344" width="9.6640625" customWidth="1"/>
    <col min="14345" max="14345" width="10.44140625" customWidth="1"/>
    <col min="14346" max="14346" width="6.33203125" customWidth="1"/>
    <col min="14347" max="14347" width="13.33203125" customWidth="1"/>
    <col min="14348" max="14348" width="11.44140625" customWidth="1"/>
    <col min="14349" max="14349" width="20.44140625" customWidth="1"/>
    <col min="14593" max="14593" width="3.6640625" customWidth="1"/>
    <col min="14595" max="14595" width="25.33203125" customWidth="1"/>
    <col min="14596" max="14596" width="13.44140625" customWidth="1"/>
    <col min="14597" max="14597" width="2.5546875" customWidth="1"/>
    <col min="14598" max="14598" width="11.5546875" customWidth="1"/>
    <col min="14599" max="14599" width="10.33203125" customWidth="1"/>
    <col min="14600" max="14600" width="9.6640625" customWidth="1"/>
    <col min="14601" max="14601" width="10.44140625" customWidth="1"/>
    <col min="14602" max="14602" width="6.33203125" customWidth="1"/>
    <col min="14603" max="14603" width="13.33203125" customWidth="1"/>
    <col min="14604" max="14604" width="11.44140625" customWidth="1"/>
    <col min="14605" max="14605" width="20.44140625" customWidth="1"/>
    <col min="14849" max="14849" width="3.6640625" customWidth="1"/>
    <col min="14851" max="14851" width="25.33203125" customWidth="1"/>
    <col min="14852" max="14852" width="13.44140625" customWidth="1"/>
    <col min="14853" max="14853" width="2.5546875" customWidth="1"/>
    <col min="14854" max="14854" width="11.5546875" customWidth="1"/>
    <col min="14855" max="14855" width="10.33203125" customWidth="1"/>
    <col min="14856" max="14856" width="9.6640625" customWidth="1"/>
    <col min="14857" max="14857" width="10.44140625" customWidth="1"/>
    <col min="14858" max="14858" width="6.33203125" customWidth="1"/>
    <col min="14859" max="14859" width="13.33203125" customWidth="1"/>
    <col min="14860" max="14860" width="11.44140625" customWidth="1"/>
    <col min="14861" max="14861" width="20.44140625" customWidth="1"/>
    <col min="15105" max="15105" width="3.6640625" customWidth="1"/>
    <col min="15107" max="15107" width="25.33203125" customWidth="1"/>
    <col min="15108" max="15108" width="13.44140625" customWidth="1"/>
    <col min="15109" max="15109" width="2.5546875" customWidth="1"/>
    <col min="15110" max="15110" width="11.5546875" customWidth="1"/>
    <col min="15111" max="15111" width="10.33203125" customWidth="1"/>
    <col min="15112" max="15112" width="9.6640625" customWidth="1"/>
    <col min="15113" max="15113" width="10.44140625" customWidth="1"/>
    <col min="15114" max="15114" width="6.33203125" customWidth="1"/>
    <col min="15115" max="15115" width="13.33203125" customWidth="1"/>
    <col min="15116" max="15116" width="11.44140625" customWidth="1"/>
    <col min="15117" max="15117" width="20.44140625" customWidth="1"/>
    <col min="15361" max="15361" width="3.6640625" customWidth="1"/>
    <col min="15363" max="15363" width="25.33203125" customWidth="1"/>
    <col min="15364" max="15364" width="13.44140625" customWidth="1"/>
    <col min="15365" max="15365" width="2.5546875" customWidth="1"/>
    <col min="15366" max="15366" width="11.5546875" customWidth="1"/>
    <col min="15367" max="15367" width="10.33203125" customWidth="1"/>
    <col min="15368" max="15368" width="9.6640625" customWidth="1"/>
    <col min="15369" max="15369" width="10.44140625" customWidth="1"/>
    <col min="15370" max="15370" width="6.33203125" customWidth="1"/>
    <col min="15371" max="15371" width="13.33203125" customWidth="1"/>
    <col min="15372" max="15372" width="11.44140625" customWidth="1"/>
    <col min="15373" max="15373" width="20.44140625" customWidth="1"/>
    <col min="15617" max="15617" width="3.6640625" customWidth="1"/>
    <col min="15619" max="15619" width="25.33203125" customWidth="1"/>
    <col min="15620" max="15620" width="13.44140625" customWidth="1"/>
    <col min="15621" max="15621" width="2.5546875" customWidth="1"/>
    <col min="15622" max="15622" width="11.5546875" customWidth="1"/>
    <col min="15623" max="15623" width="10.33203125" customWidth="1"/>
    <col min="15624" max="15624" width="9.6640625" customWidth="1"/>
    <col min="15625" max="15625" width="10.44140625" customWidth="1"/>
    <col min="15626" max="15626" width="6.33203125" customWidth="1"/>
    <col min="15627" max="15627" width="13.33203125" customWidth="1"/>
    <col min="15628" max="15628" width="11.44140625" customWidth="1"/>
    <col min="15629" max="15629" width="20.44140625" customWidth="1"/>
    <col min="15873" max="15873" width="3.6640625" customWidth="1"/>
    <col min="15875" max="15875" width="25.33203125" customWidth="1"/>
    <col min="15876" max="15876" width="13.44140625" customWidth="1"/>
    <col min="15877" max="15877" width="2.5546875" customWidth="1"/>
    <col min="15878" max="15878" width="11.5546875" customWidth="1"/>
    <col min="15879" max="15879" width="10.33203125" customWidth="1"/>
    <col min="15880" max="15880" width="9.6640625" customWidth="1"/>
    <col min="15881" max="15881" width="10.44140625" customWidth="1"/>
    <col min="15882" max="15882" width="6.33203125" customWidth="1"/>
    <col min="15883" max="15883" width="13.33203125" customWidth="1"/>
    <col min="15884" max="15884" width="11.44140625" customWidth="1"/>
    <col min="15885" max="15885" width="20.44140625" customWidth="1"/>
    <col min="16129" max="16129" width="3.6640625" customWidth="1"/>
    <col min="16131" max="16131" width="25.33203125" customWidth="1"/>
    <col min="16132" max="16132" width="13.44140625" customWidth="1"/>
    <col min="16133" max="16133" width="2.5546875" customWidth="1"/>
    <col min="16134" max="16134" width="11.5546875" customWidth="1"/>
    <col min="16135" max="16135" width="10.33203125" customWidth="1"/>
    <col min="16136" max="16136" width="9.6640625" customWidth="1"/>
    <col min="16137" max="16137" width="10.44140625" customWidth="1"/>
    <col min="16138" max="16138" width="6.33203125" customWidth="1"/>
    <col min="16139" max="16139" width="13.33203125" customWidth="1"/>
    <col min="16140" max="16140" width="11.44140625" customWidth="1"/>
    <col min="16141" max="16141" width="20.44140625" customWidth="1"/>
  </cols>
  <sheetData>
    <row r="1" spans="1:13" ht="22.8" x14ac:dyDescent="0.4">
      <c r="A1" s="1" t="s">
        <v>143</v>
      </c>
    </row>
    <row r="2" spans="1:13" ht="7.5" customHeight="1" x14ac:dyDescent="0.4">
      <c r="A2" s="1"/>
    </row>
    <row r="3" spans="1:13" x14ac:dyDescent="0.3">
      <c r="B3" s="4" t="s">
        <v>0</v>
      </c>
    </row>
    <row r="4" spans="1:13" ht="59.4" customHeight="1" thickBot="1" x14ac:dyDescent="0.35">
      <c r="A4" s="5" t="s">
        <v>1</v>
      </c>
      <c r="B4" s="6" t="s">
        <v>2</v>
      </c>
      <c r="C4" s="7" t="s">
        <v>3</v>
      </c>
      <c r="D4" s="7" t="s">
        <v>4</v>
      </c>
      <c r="E4" s="7"/>
      <c r="F4" s="8" t="s">
        <v>137</v>
      </c>
      <c r="G4" s="8" t="s">
        <v>138</v>
      </c>
      <c r="H4" s="9" t="s">
        <v>139</v>
      </c>
      <c r="I4" s="10" t="s">
        <v>140</v>
      </c>
      <c r="J4" s="5" t="s">
        <v>5</v>
      </c>
      <c r="K4" s="9" t="s">
        <v>141</v>
      </c>
      <c r="L4" s="9" t="s">
        <v>142</v>
      </c>
      <c r="M4" s="7" t="s">
        <v>6</v>
      </c>
    </row>
    <row r="5" spans="1:13" x14ac:dyDescent="0.3">
      <c r="A5" s="61">
        <v>100</v>
      </c>
      <c r="B5" s="11" t="s">
        <v>7</v>
      </c>
      <c r="L5" s="56"/>
    </row>
    <row r="6" spans="1:13" s="15" customFormat="1" ht="66" x14ac:dyDescent="0.25">
      <c r="A6" s="12"/>
      <c r="B6" s="13">
        <v>1</v>
      </c>
      <c r="C6" s="14" t="s">
        <v>8</v>
      </c>
      <c r="D6" s="15" t="s">
        <v>9</v>
      </c>
      <c r="F6" s="16">
        <v>50580</v>
      </c>
      <c r="G6" s="16">
        <v>0</v>
      </c>
      <c r="H6" s="16">
        <v>0</v>
      </c>
      <c r="I6" s="17">
        <f>H6-F6</f>
        <v>-50580</v>
      </c>
      <c r="J6" s="18" t="s">
        <v>15</v>
      </c>
      <c r="K6" s="16"/>
      <c r="L6" s="57"/>
      <c r="M6" s="14" t="s">
        <v>115</v>
      </c>
    </row>
    <row r="7" spans="1:13" s="15" customFormat="1" ht="79.2" x14ac:dyDescent="0.25">
      <c r="A7" s="12"/>
      <c r="B7" s="13">
        <v>2</v>
      </c>
      <c r="C7" s="14" t="s">
        <v>10</v>
      </c>
      <c r="D7" s="15" t="s">
        <v>11</v>
      </c>
      <c r="F7" s="16">
        <v>459427</v>
      </c>
      <c r="G7" s="16">
        <v>0</v>
      </c>
      <c r="H7" s="16">
        <v>209427</v>
      </c>
      <c r="I7" s="17">
        <f>H7-F7</f>
        <v>-250000</v>
      </c>
      <c r="J7" s="18" t="s">
        <v>15</v>
      </c>
      <c r="K7" s="16"/>
      <c r="L7" s="57"/>
      <c r="M7" s="14" t="s">
        <v>129</v>
      </c>
    </row>
    <row r="8" spans="1:13" s="15" customFormat="1" ht="55.2" customHeight="1" x14ac:dyDescent="0.25">
      <c r="A8" s="12"/>
      <c r="B8" s="13">
        <v>3</v>
      </c>
      <c r="C8" s="14" t="s">
        <v>128</v>
      </c>
      <c r="D8" s="15" t="s">
        <v>12</v>
      </c>
      <c r="F8" s="16">
        <v>2126981</v>
      </c>
      <c r="G8" s="16">
        <v>1829648</v>
      </c>
      <c r="H8" s="16" t="s">
        <v>43</v>
      </c>
      <c r="I8" s="17">
        <v>200000</v>
      </c>
      <c r="J8" s="18"/>
      <c r="K8" s="16"/>
      <c r="L8" s="57"/>
      <c r="M8" s="14" t="s">
        <v>58</v>
      </c>
    </row>
    <row r="9" spans="1:13" s="15" customFormat="1" ht="39.6" x14ac:dyDescent="0.25">
      <c r="A9" s="12"/>
      <c r="B9" s="13">
        <v>4</v>
      </c>
      <c r="C9" s="14" t="s">
        <v>13</v>
      </c>
      <c r="D9" s="15" t="s">
        <v>14</v>
      </c>
      <c r="F9" s="16">
        <v>1492493</v>
      </c>
      <c r="G9" s="16">
        <v>1156395</v>
      </c>
      <c r="H9" s="16">
        <v>1156395</v>
      </c>
      <c r="I9" s="19"/>
      <c r="J9" s="18"/>
      <c r="K9" s="16"/>
      <c r="L9" s="57">
        <f>F9-H9</f>
        <v>336098</v>
      </c>
      <c r="M9" s="20" t="s">
        <v>16</v>
      </c>
    </row>
    <row r="10" spans="1:13" s="15" customFormat="1" ht="26.4" x14ac:dyDescent="0.25">
      <c r="A10" s="12"/>
      <c r="B10" s="13">
        <v>5</v>
      </c>
      <c r="C10" s="14" t="s">
        <v>67</v>
      </c>
      <c r="D10" s="15" t="s">
        <v>59</v>
      </c>
      <c r="F10" s="16">
        <v>106011</v>
      </c>
      <c r="G10" s="16">
        <v>0</v>
      </c>
      <c r="H10" s="16">
        <v>0</v>
      </c>
      <c r="I10" s="19"/>
      <c r="J10" s="18"/>
      <c r="K10" s="16"/>
      <c r="L10" s="57">
        <v>106011</v>
      </c>
      <c r="M10" s="20" t="s">
        <v>66</v>
      </c>
    </row>
    <row r="11" spans="1:13" s="15" customFormat="1" ht="26.4" x14ac:dyDescent="0.25">
      <c r="A11" s="12"/>
      <c r="B11" s="13">
        <v>6</v>
      </c>
      <c r="C11" s="14" t="s">
        <v>60</v>
      </c>
      <c r="D11" s="15" t="s">
        <v>61</v>
      </c>
      <c r="F11" s="16">
        <v>133990</v>
      </c>
      <c r="G11" s="16">
        <v>48113</v>
      </c>
      <c r="H11" s="16" t="s">
        <v>43</v>
      </c>
      <c r="I11" s="19"/>
      <c r="J11" s="18"/>
      <c r="K11" s="16"/>
      <c r="L11" s="57"/>
      <c r="M11" s="20" t="s">
        <v>62</v>
      </c>
    </row>
    <row r="12" spans="1:13" s="15" customFormat="1" ht="26.4" x14ac:dyDescent="0.25">
      <c r="A12" s="12"/>
      <c r="B12" s="13">
        <v>7</v>
      </c>
      <c r="C12" s="14" t="s">
        <v>63</v>
      </c>
      <c r="D12" s="15" t="s">
        <v>64</v>
      </c>
      <c r="F12" s="16">
        <v>58990</v>
      </c>
      <c r="G12" s="16">
        <v>7341</v>
      </c>
      <c r="H12" s="16" t="s">
        <v>43</v>
      </c>
      <c r="I12" s="19"/>
      <c r="J12" s="18"/>
      <c r="K12" s="16"/>
      <c r="L12" s="57"/>
      <c r="M12" s="20" t="s">
        <v>65</v>
      </c>
    </row>
    <row r="13" spans="1:13" s="15" customFormat="1" ht="13.2" x14ac:dyDescent="0.25">
      <c r="B13" s="13">
        <v>8</v>
      </c>
      <c r="C13" s="14" t="s">
        <v>17</v>
      </c>
      <c r="D13" s="15" t="s">
        <v>125</v>
      </c>
      <c r="F13" s="21">
        <v>635950</v>
      </c>
      <c r="G13" s="21">
        <v>544320</v>
      </c>
      <c r="H13" s="21">
        <v>895950</v>
      </c>
      <c r="I13" s="19"/>
      <c r="J13" s="18"/>
      <c r="L13" s="55">
        <f>H13-F13</f>
        <v>260000</v>
      </c>
      <c r="M13" s="15" t="s">
        <v>18</v>
      </c>
    </row>
    <row r="14" spans="1:13" s="15" customFormat="1" ht="26.4" x14ac:dyDescent="0.25">
      <c r="B14" s="13">
        <v>9</v>
      </c>
      <c r="C14" s="14" t="s">
        <v>19</v>
      </c>
      <c r="D14" s="15" t="s">
        <v>20</v>
      </c>
      <c r="F14" s="21">
        <v>210940</v>
      </c>
      <c r="G14" s="21">
        <v>0</v>
      </c>
      <c r="H14" s="21">
        <v>110940</v>
      </c>
      <c r="I14" s="19">
        <f>H14-F14</f>
        <v>-100000</v>
      </c>
      <c r="J14" s="18" t="s">
        <v>15</v>
      </c>
      <c r="K14" s="21"/>
      <c r="L14" s="55"/>
      <c r="M14" s="15" t="s">
        <v>21</v>
      </c>
    </row>
    <row r="15" spans="1:13" s="15" customFormat="1" ht="26.4" x14ac:dyDescent="0.25">
      <c r="B15" s="13">
        <v>10</v>
      </c>
      <c r="C15" s="14" t="s">
        <v>22</v>
      </c>
      <c r="D15" s="15" t="s">
        <v>23</v>
      </c>
      <c r="F15" s="21">
        <v>79110</v>
      </c>
      <c r="G15" s="21">
        <v>0</v>
      </c>
      <c r="H15" s="21">
        <v>54110</v>
      </c>
      <c r="I15" s="19">
        <f>H15-F15</f>
        <v>-25000</v>
      </c>
      <c r="J15" s="18" t="s">
        <v>15</v>
      </c>
      <c r="K15" s="21"/>
      <c r="L15" s="55"/>
      <c r="M15" s="15" t="s">
        <v>21</v>
      </c>
    </row>
    <row r="16" spans="1:13" s="15" customFormat="1" ht="13.2" x14ac:dyDescent="0.25">
      <c r="B16" s="13"/>
      <c r="C16" s="14"/>
      <c r="F16" s="21"/>
      <c r="G16" s="21"/>
      <c r="H16" s="21"/>
      <c r="I16" s="19"/>
      <c r="J16" s="18"/>
      <c r="K16" s="21"/>
      <c r="L16" s="55"/>
    </row>
    <row r="17" spans="1:13" s="23" customFormat="1" ht="13.2" x14ac:dyDescent="0.25">
      <c r="A17" s="11">
        <v>101</v>
      </c>
      <c r="B17" s="11" t="s">
        <v>24</v>
      </c>
      <c r="C17" s="22"/>
      <c r="F17" s="24"/>
      <c r="G17" s="24"/>
      <c r="H17" s="24"/>
      <c r="I17" s="19"/>
      <c r="J17" s="25"/>
      <c r="K17" s="24"/>
      <c r="L17" s="55"/>
    </row>
    <row r="18" spans="1:13" s="15" customFormat="1" ht="13.2" x14ac:dyDescent="0.25">
      <c r="B18" s="13">
        <v>1</v>
      </c>
      <c r="C18" s="14" t="s">
        <v>25</v>
      </c>
      <c r="D18" s="15" t="s">
        <v>26</v>
      </c>
      <c r="F18" s="21">
        <v>2183481</v>
      </c>
      <c r="G18" s="21">
        <v>934771</v>
      </c>
      <c r="H18" s="21">
        <v>2033481</v>
      </c>
      <c r="I18" s="19">
        <f>H18-F18</f>
        <v>-150000</v>
      </c>
      <c r="J18" s="18" t="s">
        <v>15</v>
      </c>
      <c r="L18" s="55"/>
      <c r="M18" s="15" t="s">
        <v>21</v>
      </c>
    </row>
    <row r="19" spans="1:13" s="15" customFormat="1" ht="39.6" x14ac:dyDescent="0.25">
      <c r="B19" s="13">
        <v>2</v>
      </c>
      <c r="C19" s="14" t="s">
        <v>27</v>
      </c>
      <c r="D19" s="15" t="s">
        <v>28</v>
      </c>
      <c r="F19" s="21">
        <v>1705868</v>
      </c>
      <c r="G19" s="21">
        <v>149997.5</v>
      </c>
      <c r="H19" s="21">
        <v>1455868</v>
      </c>
      <c r="I19" s="19">
        <f>H19-F19</f>
        <v>-250000</v>
      </c>
      <c r="J19" s="18" t="s">
        <v>15</v>
      </c>
      <c r="K19" s="21"/>
      <c r="L19" s="55"/>
      <c r="M19" s="14" t="s">
        <v>124</v>
      </c>
    </row>
    <row r="20" spans="1:13" s="15" customFormat="1" ht="13.2" x14ac:dyDescent="0.25">
      <c r="B20" s="13">
        <v>3</v>
      </c>
      <c r="C20" s="14" t="s">
        <v>29</v>
      </c>
      <c r="D20" s="15" t="s">
        <v>69</v>
      </c>
      <c r="F20" s="21">
        <v>9702132</v>
      </c>
      <c r="G20" s="21">
        <v>6089267</v>
      </c>
      <c r="H20" s="21">
        <v>8902132</v>
      </c>
      <c r="I20" s="19"/>
      <c r="J20" s="18"/>
      <c r="K20" s="21">
        <f>H20-F20</f>
        <v>-800000</v>
      </c>
      <c r="L20" s="58"/>
      <c r="M20" s="14" t="s">
        <v>68</v>
      </c>
    </row>
    <row r="21" spans="1:13" s="15" customFormat="1" ht="26.4" x14ac:dyDescent="0.25">
      <c r="B21" s="13">
        <v>4</v>
      </c>
      <c r="C21" s="14" t="s">
        <v>30</v>
      </c>
      <c r="D21" s="15" t="s">
        <v>70</v>
      </c>
      <c r="F21" s="21">
        <v>1968948</v>
      </c>
      <c r="G21" s="21">
        <v>1729779</v>
      </c>
      <c r="H21" s="21">
        <v>2168948</v>
      </c>
      <c r="I21" s="19"/>
      <c r="J21" s="18"/>
      <c r="K21" s="21"/>
      <c r="L21" s="55">
        <f>H21-F21</f>
        <v>200000</v>
      </c>
      <c r="M21" s="14" t="s">
        <v>68</v>
      </c>
    </row>
    <row r="22" spans="1:13" s="15" customFormat="1" ht="13.2" x14ac:dyDescent="0.25">
      <c r="B22" s="13">
        <v>5</v>
      </c>
      <c r="C22" s="14" t="s">
        <v>118</v>
      </c>
      <c r="D22" s="15" t="s">
        <v>119</v>
      </c>
      <c r="F22" s="21">
        <v>1000000</v>
      </c>
      <c r="G22" s="21">
        <v>796130</v>
      </c>
      <c r="H22" s="21">
        <v>1500000</v>
      </c>
      <c r="I22" s="19">
        <f>H22-F22</f>
        <v>500000</v>
      </c>
      <c r="J22" s="18" t="s">
        <v>15</v>
      </c>
      <c r="K22" s="21"/>
      <c r="L22" s="55"/>
      <c r="M22" s="14"/>
    </row>
    <row r="23" spans="1:13" ht="52.2" customHeight="1" x14ac:dyDescent="0.3">
      <c r="B23" s="13">
        <v>6</v>
      </c>
      <c r="C23" s="47" t="s">
        <v>71</v>
      </c>
      <c r="D23" s="15" t="s">
        <v>72</v>
      </c>
      <c r="F23" s="21">
        <v>1544460</v>
      </c>
      <c r="G23" s="21">
        <v>869469</v>
      </c>
      <c r="H23" s="49">
        <v>1584460</v>
      </c>
      <c r="I23" s="19">
        <f>H23-F23</f>
        <v>40000</v>
      </c>
      <c r="J23" s="3" t="s">
        <v>15</v>
      </c>
      <c r="L23" s="56"/>
      <c r="M23" s="47" t="s">
        <v>73</v>
      </c>
    </row>
    <row r="24" spans="1:13" x14ac:dyDescent="0.3">
      <c r="B24" s="13"/>
      <c r="C24" s="47"/>
      <c r="D24" s="15"/>
      <c r="F24" s="21"/>
      <c r="G24" s="21"/>
      <c r="H24" s="49"/>
      <c r="I24" s="19"/>
      <c r="L24" s="56"/>
      <c r="M24" s="47"/>
    </row>
    <row r="25" spans="1:13" s="23" customFormat="1" ht="13.2" x14ac:dyDescent="0.25">
      <c r="A25" s="11">
        <v>102</v>
      </c>
      <c r="B25" s="11" t="s">
        <v>31</v>
      </c>
      <c r="C25" s="22"/>
      <c r="F25" s="24"/>
      <c r="G25" s="24"/>
      <c r="H25" s="24"/>
      <c r="I25" s="19"/>
      <c r="J25" s="25"/>
      <c r="K25" s="24"/>
      <c r="L25" s="55"/>
    </row>
    <row r="26" spans="1:13" s="15" customFormat="1" ht="39.6" x14ac:dyDescent="0.25">
      <c r="C26" s="14"/>
      <c r="F26" s="21"/>
      <c r="G26" s="21"/>
      <c r="H26" s="21"/>
      <c r="I26" s="19"/>
      <c r="J26" s="18"/>
      <c r="K26" s="21"/>
      <c r="L26" s="55"/>
      <c r="M26" s="14" t="s">
        <v>32</v>
      </c>
    </row>
    <row r="27" spans="1:13" x14ac:dyDescent="0.3">
      <c r="B27" s="3"/>
      <c r="C27" s="26"/>
      <c r="F27" s="27"/>
      <c r="G27" s="27"/>
      <c r="H27" s="27"/>
      <c r="I27" s="19"/>
      <c r="J27" s="28"/>
      <c r="K27" s="27"/>
      <c r="L27" s="59"/>
    </row>
    <row r="28" spans="1:13" x14ac:dyDescent="0.3">
      <c r="A28" s="11">
        <v>103</v>
      </c>
      <c r="B28" s="11" t="s">
        <v>33</v>
      </c>
      <c r="C28" s="26"/>
      <c r="F28" s="27"/>
      <c r="G28" s="27"/>
      <c r="H28" s="27"/>
      <c r="I28" s="19"/>
      <c r="J28" s="28"/>
      <c r="K28" s="27"/>
      <c r="L28" s="59"/>
    </row>
    <row r="29" spans="1:13" x14ac:dyDescent="0.3">
      <c r="A29" s="50"/>
      <c r="B29" s="13">
        <v>1</v>
      </c>
      <c r="C29" s="47" t="s">
        <v>74</v>
      </c>
      <c r="D29" s="48" t="s">
        <v>75</v>
      </c>
      <c r="E29" s="48"/>
      <c r="F29" s="49">
        <v>751370</v>
      </c>
      <c r="G29" s="49">
        <v>311740</v>
      </c>
      <c r="H29" s="49">
        <v>601370</v>
      </c>
      <c r="I29" s="19">
        <f>H29-F29</f>
        <v>-150000</v>
      </c>
      <c r="J29" s="28" t="s">
        <v>15</v>
      </c>
      <c r="K29" s="27"/>
      <c r="L29" s="59"/>
    </row>
    <row r="30" spans="1:13" ht="43.2" x14ac:dyDescent="0.3">
      <c r="A30" s="50"/>
      <c r="B30" s="51">
        <v>2</v>
      </c>
      <c r="C30" s="47" t="s">
        <v>76</v>
      </c>
      <c r="D30" s="48" t="s">
        <v>77</v>
      </c>
      <c r="F30" s="49">
        <v>804170</v>
      </c>
      <c r="G30" s="49">
        <v>0</v>
      </c>
      <c r="H30" s="49" t="s">
        <v>36</v>
      </c>
      <c r="I30" s="21"/>
      <c r="L30" s="56"/>
      <c r="M30" s="47" t="s">
        <v>78</v>
      </c>
    </row>
    <row r="31" spans="1:13" ht="66.599999999999994" x14ac:dyDescent="0.3">
      <c r="A31" s="50"/>
      <c r="B31" s="13">
        <v>3</v>
      </c>
      <c r="C31" s="14" t="s">
        <v>79</v>
      </c>
      <c r="D31" s="15" t="s">
        <v>80</v>
      </c>
      <c r="E31" s="15"/>
      <c r="F31" s="21">
        <v>-1490199</v>
      </c>
      <c r="G31" s="21">
        <v>0</v>
      </c>
      <c r="H31" s="21" t="s">
        <v>36</v>
      </c>
      <c r="I31" s="21"/>
      <c r="J31" s="28"/>
      <c r="K31" s="27"/>
      <c r="L31" s="59"/>
      <c r="M31" s="14" t="s">
        <v>114</v>
      </c>
    </row>
    <row r="32" spans="1:13" ht="40.200000000000003" x14ac:dyDescent="0.3">
      <c r="A32" s="50"/>
      <c r="B32" s="13">
        <v>4</v>
      </c>
      <c r="C32" s="14" t="s">
        <v>81</v>
      </c>
      <c r="D32" s="15" t="s">
        <v>82</v>
      </c>
      <c r="E32" s="15"/>
      <c r="F32" s="21">
        <v>1554710</v>
      </c>
      <c r="G32" s="21">
        <v>0</v>
      </c>
      <c r="H32" s="21" t="s">
        <v>43</v>
      </c>
      <c r="I32" s="21"/>
      <c r="J32" s="28"/>
      <c r="K32" s="27"/>
      <c r="L32" s="59"/>
      <c r="M32" s="14" t="s">
        <v>83</v>
      </c>
    </row>
    <row r="33" spans="1:13" ht="105.6" customHeight="1" x14ac:dyDescent="0.3">
      <c r="A33" s="50"/>
      <c r="B33" s="13">
        <v>5</v>
      </c>
      <c r="C33" s="14" t="s">
        <v>84</v>
      </c>
      <c r="D33" s="15" t="s">
        <v>35</v>
      </c>
      <c r="E33" s="15"/>
      <c r="F33" s="21">
        <v>499870</v>
      </c>
      <c r="G33" s="21"/>
      <c r="H33" s="21"/>
      <c r="I33" s="21"/>
      <c r="J33" s="28"/>
      <c r="K33" s="27"/>
      <c r="L33" s="59"/>
      <c r="M33" s="14" t="s">
        <v>85</v>
      </c>
    </row>
    <row r="34" spans="1:13" ht="79.8" x14ac:dyDescent="0.3">
      <c r="A34" s="50"/>
      <c r="B34" s="13">
        <v>6</v>
      </c>
      <c r="C34" s="14" t="s">
        <v>86</v>
      </c>
      <c r="D34" s="15" t="s">
        <v>37</v>
      </c>
      <c r="E34" s="15"/>
      <c r="F34" s="21">
        <v>646190</v>
      </c>
      <c r="G34" s="21">
        <v>206922</v>
      </c>
      <c r="H34" s="21">
        <v>206922</v>
      </c>
      <c r="I34" s="19">
        <f>H34-F34</f>
        <v>-439268</v>
      </c>
      <c r="J34" s="28" t="s">
        <v>15</v>
      </c>
      <c r="K34" s="27"/>
      <c r="L34" s="59"/>
      <c r="M34" s="14" t="s">
        <v>87</v>
      </c>
    </row>
    <row r="35" spans="1:13" ht="27" x14ac:dyDescent="0.3">
      <c r="A35" s="50"/>
      <c r="B35" s="13">
        <v>7</v>
      </c>
      <c r="C35" s="14" t="s">
        <v>88</v>
      </c>
      <c r="D35" s="15" t="s">
        <v>38</v>
      </c>
      <c r="E35" s="15"/>
      <c r="F35" s="21">
        <v>1043960</v>
      </c>
      <c r="G35" s="21">
        <v>0</v>
      </c>
      <c r="H35" s="21">
        <v>0</v>
      </c>
      <c r="I35" s="19"/>
      <c r="J35" s="28"/>
      <c r="K35" s="27"/>
      <c r="L35" s="59">
        <f>H35-F35</f>
        <v>-1043960</v>
      </c>
      <c r="M35" s="14" t="s">
        <v>36</v>
      </c>
    </row>
    <row r="36" spans="1:13" ht="53.4" x14ac:dyDescent="0.3">
      <c r="A36" s="50"/>
      <c r="B36" s="13">
        <v>8</v>
      </c>
      <c r="C36" s="14" t="s">
        <v>89</v>
      </c>
      <c r="D36" s="15" t="s">
        <v>90</v>
      </c>
      <c r="E36" s="15"/>
      <c r="F36" s="21">
        <v>1041090</v>
      </c>
      <c r="G36" s="21">
        <v>1154323</v>
      </c>
      <c r="H36" s="21"/>
      <c r="I36" s="19"/>
      <c r="J36" s="28"/>
      <c r="K36" s="27"/>
      <c r="L36" s="59"/>
      <c r="M36" s="14" t="s">
        <v>126</v>
      </c>
    </row>
    <row r="37" spans="1:13" x14ac:dyDescent="0.3">
      <c r="A37" s="50"/>
      <c r="B37" s="13">
        <v>9</v>
      </c>
      <c r="C37" s="14" t="s">
        <v>91</v>
      </c>
      <c r="D37" s="15" t="s">
        <v>92</v>
      </c>
      <c r="E37" s="15"/>
      <c r="F37" s="21">
        <v>-76540</v>
      </c>
      <c r="G37" s="21">
        <v>-206062</v>
      </c>
      <c r="H37" s="21">
        <v>-351540</v>
      </c>
      <c r="I37" s="19">
        <f>H37-F37</f>
        <v>-275000</v>
      </c>
      <c r="J37" s="28" t="s">
        <v>15</v>
      </c>
      <c r="K37" s="27"/>
      <c r="L37" s="59"/>
      <c r="M37" s="14"/>
    </row>
    <row r="38" spans="1:13" x14ac:dyDescent="0.3">
      <c r="A38" s="50"/>
      <c r="B38" s="13">
        <v>10</v>
      </c>
      <c r="C38" s="14" t="s">
        <v>93</v>
      </c>
      <c r="D38" s="15" t="s">
        <v>94</v>
      </c>
      <c r="E38" s="15"/>
      <c r="F38" s="21">
        <v>-59600</v>
      </c>
      <c r="G38" s="21">
        <v>-163000</v>
      </c>
      <c r="H38" s="21">
        <v>-163000</v>
      </c>
      <c r="I38" s="19">
        <f>H38-F38</f>
        <v>-103400</v>
      </c>
      <c r="J38" s="28" t="s">
        <v>15</v>
      </c>
      <c r="K38" s="27"/>
      <c r="L38" s="59"/>
      <c r="M38" s="14" t="s">
        <v>95</v>
      </c>
    </row>
    <row r="39" spans="1:13" x14ac:dyDescent="0.3">
      <c r="A39" s="50"/>
      <c r="B39" s="13">
        <v>11</v>
      </c>
      <c r="C39" s="14" t="s">
        <v>34</v>
      </c>
      <c r="D39" s="15" t="s">
        <v>96</v>
      </c>
      <c r="E39" s="15"/>
      <c r="F39" s="21">
        <v>856500</v>
      </c>
      <c r="G39" s="21">
        <v>0</v>
      </c>
      <c r="H39" s="21"/>
      <c r="I39" s="21"/>
      <c r="J39" s="28"/>
      <c r="K39" s="27"/>
      <c r="L39" s="59"/>
      <c r="M39" s="14" t="s">
        <v>36</v>
      </c>
    </row>
    <row r="40" spans="1:13" x14ac:dyDescent="0.3">
      <c r="A40" s="50"/>
      <c r="B40" s="13">
        <v>12</v>
      </c>
      <c r="C40" s="14" t="s">
        <v>127</v>
      </c>
      <c r="D40" s="15" t="s">
        <v>136</v>
      </c>
      <c r="E40" s="15"/>
      <c r="F40" s="21">
        <v>0</v>
      </c>
      <c r="G40" s="21">
        <v>0</v>
      </c>
      <c r="H40" s="21">
        <v>700000</v>
      </c>
      <c r="I40" s="19">
        <f>H40-F40</f>
        <v>700000</v>
      </c>
      <c r="J40" s="28"/>
      <c r="K40" s="27"/>
      <c r="L40" s="59"/>
      <c r="M40" s="14" t="s">
        <v>135</v>
      </c>
    </row>
    <row r="41" spans="1:13" x14ac:dyDescent="0.3">
      <c r="A41" s="50"/>
      <c r="B41" s="13">
        <v>13</v>
      </c>
      <c r="C41" s="14" t="s">
        <v>130</v>
      </c>
      <c r="D41" s="15" t="s">
        <v>35</v>
      </c>
      <c r="E41" s="15"/>
      <c r="F41" s="21"/>
      <c r="G41" s="21"/>
      <c r="H41" s="21"/>
      <c r="I41" s="19">
        <v>100000</v>
      </c>
      <c r="J41" s="28" t="s">
        <v>15</v>
      </c>
      <c r="K41" s="27"/>
      <c r="L41" s="59"/>
      <c r="M41" s="14"/>
    </row>
    <row r="42" spans="1:13" x14ac:dyDescent="0.3">
      <c r="A42" s="50"/>
      <c r="B42" s="13"/>
      <c r="C42" s="14"/>
      <c r="D42" s="15"/>
      <c r="E42" s="15"/>
      <c r="F42" s="21"/>
      <c r="G42" s="21"/>
      <c r="H42" s="21"/>
      <c r="I42" s="21"/>
      <c r="J42" s="28"/>
      <c r="K42" s="27"/>
      <c r="L42" s="59"/>
      <c r="M42" s="14"/>
    </row>
    <row r="43" spans="1:13" x14ac:dyDescent="0.3">
      <c r="A43" s="11">
        <v>104</v>
      </c>
      <c r="B43" s="30" t="s">
        <v>39</v>
      </c>
      <c r="C43" s="26"/>
      <c r="F43" s="27"/>
      <c r="G43" s="27"/>
      <c r="H43" s="27"/>
      <c r="I43" s="19"/>
      <c r="J43" s="28"/>
      <c r="K43" s="27"/>
      <c r="L43" s="59"/>
    </row>
    <row r="44" spans="1:13" s="15" customFormat="1" ht="39.6" x14ac:dyDescent="0.25">
      <c r="A44" s="12"/>
      <c r="B44" s="13">
        <v>1</v>
      </c>
      <c r="C44" s="14" t="s">
        <v>97</v>
      </c>
      <c r="D44" s="15" t="s">
        <v>40</v>
      </c>
      <c r="F44" s="21">
        <v>4299571</v>
      </c>
      <c r="G44" s="21">
        <v>-812400</v>
      </c>
      <c r="H44" s="21">
        <v>-14173</v>
      </c>
      <c r="I44" s="21" t="s">
        <v>105</v>
      </c>
      <c r="J44" s="18"/>
      <c r="K44" s="52"/>
      <c r="L44" s="55">
        <v>-900000</v>
      </c>
      <c r="M44" s="53" t="s">
        <v>117</v>
      </c>
    </row>
    <row r="45" spans="1:13" s="15" customFormat="1" ht="39.6" x14ac:dyDescent="0.25">
      <c r="A45" s="12"/>
      <c r="B45" s="13">
        <v>2</v>
      </c>
      <c r="C45" s="14" t="s">
        <v>98</v>
      </c>
      <c r="D45" s="15" t="s">
        <v>99</v>
      </c>
      <c r="F45" s="21">
        <v>900650</v>
      </c>
      <c r="G45" s="21">
        <v>9973</v>
      </c>
      <c r="H45" s="21" t="s">
        <v>105</v>
      </c>
      <c r="I45" s="21" t="s">
        <v>105</v>
      </c>
      <c r="J45" s="18"/>
      <c r="K45" s="21"/>
      <c r="L45" s="55"/>
      <c r="M45" s="14" t="s">
        <v>100</v>
      </c>
    </row>
    <row r="46" spans="1:13" s="15" customFormat="1" ht="26.4" x14ac:dyDescent="0.25">
      <c r="B46" s="13">
        <v>3</v>
      </c>
      <c r="C46" s="14" t="s">
        <v>101</v>
      </c>
      <c r="D46" s="15" t="s">
        <v>102</v>
      </c>
      <c r="F46" s="21">
        <v>2529713</v>
      </c>
      <c r="G46" s="21">
        <v>0</v>
      </c>
      <c r="H46" s="21" t="s">
        <v>105</v>
      </c>
      <c r="I46" s="21" t="s">
        <v>105</v>
      </c>
      <c r="J46" s="18"/>
      <c r="K46" s="21"/>
      <c r="L46" s="55"/>
      <c r="M46" s="14" t="s">
        <v>62</v>
      </c>
    </row>
    <row r="47" spans="1:13" s="15" customFormat="1" ht="13.2" x14ac:dyDescent="0.25">
      <c r="B47" s="13">
        <v>4</v>
      </c>
      <c r="C47" s="14" t="s">
        <v>103</v>
      </c>
      <c r="D47" s="15" t="s">
        <v>104</v>
      </c>
      <c r="F47" s="21">
        <v>300000</v>
      </c>
      <c r="G47" s="21">
        <v>0</v>
      </c>
      <c r="H47" s="21" t="s">
        <v>105</v>
      </c>
      <c r="I47" s="21" t="s">
        <v>105</v>
      </c>
      <c r="J47" s="18"/>
      <c r="K47" s="21"/>
      <c r="L47" s="55"/>
      <c r="M47" s="14" t="s">
        <v>105</v>
      </c>
    </row>
    <row r="48" spans="1:13" s="15" customFormat="1" ht="13.2" x14ac:dyDescent="0.25">
      <c r="A48" s="12"/>
      <c r="B48" s="13">
        <v>5</v>
      </c>
      <c r="C48" s="14" t="s">
        <v>41</v>
      </c>
      <c r="D48" s="15" t="s">
        <v>42</v>
      </c>
      <c r="F48" s="21">
        <v>7482666</v>
      </c>
      <c r="G48" s="21">
        <f>118580+993978+840268-65180</f>
        <v>1887646</v>
      </c>
      <c r="H48" s="21" t="s">
        <v>105</v>
      </c>
      <c r="I48" s="21" t="s">
        <v>105</v>
      </c>
      <c r="J48" s="18"/>
      <c r="K48" s="21"/>
      <c r="L48" s="55"/>
      <c r="M48" s="15" t="s">
        <v>105</v>
      </c>
    </row>
    <row r="49" spans="1:13" s="15" customFormat="1" ht="30" customHeight="1" x14ac:dyDescent="0.25">
      <c r="A49" s="12"/>
      <c r="B49" s="13">
        <v>6</v>
      </c>
      <c r="C49" s="14" t="s">
        <v>106</v>
      </c>
      <c r="D49" s="15" t="s">
        <v>107</v>
      </c>
      <c r="F49" s="21">
        <v>2738696</v>
      </c>
      <c r="G49" s="21">
        <v>0</v>
      </c>
      <c r="H49" s="21" t="s">
        <v>105</v>
      </c>
      <c r="I49" s="21" t="s">
        <v>105</v>
      </c>
      <c r="J49" s="18"/>
      <c r="K49" s="21"/>
      <c r="L49" s="55"/>
      <c r="M49" s="15" t="s">
        <v>105</v>
      </c>
    </row>
    <row r="50" spans="1:13" s="15" customFormat="1" ht="13.2" customHeight="1" x14ac:dyDescent="0.25">
      <c r="A50" s="12"/>
      <c r="B50" s="13">
        <v>7</v>
      </c>
      <c r="C50" s="14" t="s">
        <v>108</v>
      </c>
      <c r="D50" s="15" t="s">
        <v>111</v>
      </c>
      <c r="F50" s="21">
        <v>13438888</v>
      </c>
      <c r="G50" s="21">
        <v>0</v>
      </c>
      <c r="H50" s="21" t="s">
        <v>105</v>
      </c>
      <c r="I50" s="21" t="s">
        <v>105</v>
      </c>
      <c r="J50" s="18"/>
      <c r="K50" s="21"/>
      <c r="L50" s="55"/>
      <c r="M50" s="14" t="s">
        <v>105</v>
      </c>
    </row>
    <row r="51" spans="1:13" s="15" customFormat="1" ht="13.2" x14ac:dyDescent="0.25">
      <c r="A51" s="12"/>
      <c r="B51" s="13">
        <v>8</v>
      </c>
      <c r="C51" s="14" t="s">
        <v>109</v>
      </c>
      <c r="D51" s="15" t="s">
        <v>110</v>
      </c>
      <c r="F51" s="21">
        <v>10561064</v>
      </c>
      <c r="G51" s="21">
        <v>0</v>
      </c>
      <c r="H51" s="21" t="s">
        <v>105</v>
      </c>
      <c r="I51" s="21" t="s">
        <v>105</v>
      </c>
      <c r="J51" s="18"/>
      <c r="K51" s="21"/>
      <c r="L51" s="55"/>
      <c r="M51" s="14" t="s">
        <v>105</v>
      </c>
    </row>
    <row r="52" spans="1:13" s="15" customFormat="1" ht="13.2" x14ac:dyDescent="0.25">
      <c r="A52" s="12"/>
      <c r="B52" s="13"/>
      <c r="C52" s="14"/>
      <c r="F52" s="21"/>
      <c r="G52" s="21"/>
      <c r="H52" s="21"/>
      <c r="I52" s="21"/>
      <c r="J52" s="18"/>
      <c r="K52" s="21"/>
      <c r="L52" s="55"/>
      <c r="M52" s="14"/>
    </row>
    <row r="53" spans="1:13" s="11" customFormat="1" ht="13.2" x14ac:dyDescent="0.25">
      <c r="A53" s="11">
        <v>504</v>
      </c>
      <c r="B53" s="30" t="s">
        <v>116</v>
      </c>
      <c r="C53" s="54"/>
      <c r="F53" s="31"/>
      <c r="G53" s="31"/>
      <c r="H53" s="31"/>
      <c r="I53" s="31"/>
      <c r="J53" s="32"/>
      <c r="K53" s="31"/>
      <c r="L53" s="55"/>
      <c r="M53" s="54"/>
    </row>
    <row r="54" spans="1:13" s="15" customFormat="1" ht="92.4" x14ac:dyDescent="0.25">
      <c r="A54" s="12"/>
      <c r="B54" s="13">
        <v>1</v>
      </c>
      <c r="C54" s="14" t="s">
        <v>120</v>
      </c>
      <c r="D54" s="15" t="s">
        <v>121</v>
      </c>
      <c r="F54" s="21">
        <v>-4429710</v>
      </c>
      <c r="G54" s="21">
        <v>0</v>
      </c>
      <c r="H54" s="21">
        <v>-2429710</v>
      </c>
      <c r="I54" s="19">
        <f>H54-F54</f>
        <v>2000000</v>
      </c>
      <c r="J54" s="18" t="s">
        <v>15</v>
      </c>
      <c r="K54" s="21"/>
      <c r="L54" s="55"/>
      <c r="M54" s="14" t="s">
        <v>122</v>
      </c>
    </row>
    <row r="55" spans="1:13" s="15" customFormat="1" ht="13.2" x14ac:dyDescent="0.25">
      <c r="A55" s="12"/>
      <c r="B55" s="13"/>
      <c r="C55" s="14"/>
      <c r="F55" s="21"/>
      <c r="G55" s="21"/>
      <c r="H55" s="21"/>
      <c r="I55" s="21"/>
      <c r="J55" s="18"/>
      <c r="K55" s="21"/>
      <c r="L55" s="55"/>
      <c r="M55" s="14"/>
    </row>
    <row r="56" spans="1:13" s="23" customFormat="1" ht="13.2" x14ac:dyDescent="0.25">
      <c r="A56" s="11">
        <v>601</v>
      </c>
      <c r="B56" s="30" t="s">
        <v>44</v>
      </c>
      <c r="C56" s="22"/>
      <c r="F56" s="33"/>
      <c r="G56" s="24"/>
      <c r="H56" s="24"/>
      <c r="I56" s="19"/>
      <c r="J56" s="25"/>
      <c r="K56" s="24"/>
      <c r="L56" s="58"/>
      <c r="M56" s="22"/>
    </row>
    <row r="57" spans="1:13" s="15" customFormat="1" ht="26.4" x14ac:dyDescent="0.25">
      <c r="B57" s="13">
        <v>1</v>
      </c>
      <c r="C57" s="14" t="s">
        <v>112</v>
      </c>
      <c r="D57" s="15" t="s">
        <v>123</v>
      </c>
      <c r="F57" s="16">
        <v>252235</v>
      </c>
      <c r="G57" s="21">
        <v>216314</v>
      </c>
      <c r="H57" s="21">
        <v>402235</v>
      </c>
      <c r="I57" s="19">
        <f>H57-F57</f>
        <v>150000</v>
      </c>
      <c r="J57" s="18" t="s">
        <v>15</v>
      </c>
      <c r="K57" s="21"/>
      <c r="L57" s="58"/>
      <c r="M57" s="14" t="s">
        <v>113</v>
      </c>
    </row>
    <row r="58" spans="1:13" s="15" customFormat="1" ht="13.2" x14ac:dyDescent="0.25">
      <c r="B58" s="13"/>
      <c r="C58" s="14"/>
      <c r="F58" s="16"/>
      <c r="G58" s="21"/>
      <c r="H58" s="21"/>
      <c r="I58" s="19"/>
      <c r="J58" s="18"/>
      <c r="K58" s="21"/>
      <c r="L58" s="58"/>
      <c r="M58" s="14"/>
    </row>
    <row r="59" spans="1:13" s="15" customFormat="1" ht="13.2" x14ac:dyDescent="0.25">
      <c r="A59" s="11">
        <v>602</v>
      </c>
      <c r="B59" s="30" t="s">
        <v>131</v>
      </c>
      <c r="C59" s="14"/>
      <c r="F59" s="16"/>
      <c r="G59" s="21"/>
      <c r="H59" s="21"/>
      <c r="I59" s="19"/>
      <c r="J59" s="18"/>
      <c r="K59" s="21"/>
      <c r="L59" s="58"/>
      <c r="M59" s="14"/>
    </row>
    <row r="60" spans="1:13" s="15" customFormat="1" ht="26.4" x14ac:dyDescent="0.25">
      <c r="B60" s="13">
        <v>1</v>
      </c>
      <c r="C60" s="14" t="s">
        <v>132</v>
      </c>
      <c r="D60" s="15" t="s">
        <v>133</v>
      </c>
      <c r="F60" s="16">
        <v>0</v>
      </c>
      <c r="G60" s="21">
        <v>0</v>
      </c>
      <c r="H60" s="21"/>
      <c r="I60" s="19">
        <v>1417000</v>
      </c>
      <c r="J60" s="18"/>
      <c r="K60" s="21"/>
      <c r="L60" s="58"/>
      <c r="M60" s="14" t="s">
        <v>134</v>
      </c>
    </row>
    <row r="61" spans="1:13" s="15" customFormat="1" ht="13.2" x14ac:dyDescent="0.25">
      <c r="B61" s="13"/>
      <c r="C61" s="14"/>
      <c r="F61" s="16"/>
      <c r="G61" s="21"/>
      <c r="H61" s="21"/>
      <c r="I61" s="19"/>
      <c r="J61" s="18"/>
      <c r="K61" s="21"/>
      <c r="L61" s="58"/>
      <c r="M61" s="14"/>
    </row>
    <row r="62" spans="1:13" s="23" customFormat="1" ht="13.2" x14ac:dyDescent="0.25">
      <c r="B62" s="29"/>
      <c r="C62" s="22"/>
      <c r="F62" s="34"/>
      <c r="G62" s="34"/>
      <c r="H62" s="34"/>
      <c r="I62" s="35"/>
      <c r="J62" s="36"/>
      <c r="K62" s="34"/>
      <c r="L62" s="60"/>
    </row>
    <row r="63" spans="1:13" x14ac:dyDescent="0.3">
      <c r="C63" s="26"/>
      <c r="F63" s="27"/>
      <c r="G63" s="27"/>
      <c r="H63" s="27"/>
      <c r="I63" s="19"/>
      <c r="J63" s="28"/>
      <c r="K63" s="27"/>
      <c r="L63" s="27"/>
    </row>
    <row r="64" spans="1:13" ht="15" thickBot="1" x14ac:dyDescent="0.35">
      <c r="C64" s="26"/>
      <c r="D64" s="37"/>
      <c r="E64" s="37"/>
      <c r="F64" s="38">
        <f>SUM(F5:F63)</f>
        <v>67104655</v>
      </c>
      <c r="G64" s="38">
        <f>SUM(G5:G63)</f>
        <v>16760686.5</v>
      </c>
      <c r="H64" s="38">
        <f>SUM(H5:H63)</f>
        <v>19023815</v>
      </c>
      <c r="I64" s="39">
        <f>SUM(I5:I63)</f>
        <v>3313752</v>
      </c>
      <c r="J64" s="38"/>
      <c r="K64" s="38">
        <f>SUM(K5:K63)</f>
        <v>-800000</v>
      </c>
      <c r="L64" s="38">
        <f>SUM(L5:L63)</f>
        <v>-1041851</v>
      </c>
      <c r="M64" s="27"/>
    </row>
    <row r="65" spans="1:12" ht="6" customHeight="1" thickTop="1" x14ac:dyDescent="0.3">
      <c r="D65" s="40"/>
      <c r="E65" s="40"/>
      <c r="F65" s="27"/>
      <c r="G65" s="27"/>
      <c r="H65" s="27"/>
      <c r="I65" s="19"/>
      <c r="J65" s="28"/>
      <c r="K65" s="27"/>
      <c r="L65" s="27"/>
    </row>
    <row r="66" spans="1:12" hidden="1" x14ac:dyDescent="0.3">
      <c r="A66" s="11" t="s">
        <v>45</v>
      </c>
      <c r="F66" s="27"/>
      <c r="G66" s="27"/>
      <c r="H66" s="27"/>
      <c r="I66" s="24"/>
      <c r="J66" s="28"/>
      <c r="K66" s="27"/>
      <c r="L66" s="27"/>
    </row>
    <row r="67" spans="1:12" hidden="1" x14ac:dyDescent="0.3">
      <c r="B67" s="11">
        <v>1</v>
      </c>
      <c r="C67" s="11" t="s">
        <v>46</v>
      </c>
      <c r="F67" s="27"/>
      <c r="G67" s="27"/>
      <c r="H67" s="27"/>
      <c r="I67" s="24" t="e">
        <f>I15+#REF!+#REF!+I18+I21+I19+I20+I26+#REF!+I44+#REF!+#REF!+#REF!+I62</f>
        <v>#REF!</v>
      </c>
      <c r="J67" s="28"/>
      <c r="K67" s="27" t="e">
        <f>K15+#REF!+#REF!+K18+K21+K19+#REF!+K26+#REF!+K44+#REF!+#REF!+#REF!+K62</f>
        <v>#REF!</v>
      </c>
      <c r="L67" s="27" t="e">
        <f>L15+#REF!+#REF!+L18+L21+L19+K20+L26+#REF!+L44+#REF!+#REF!+#REF!+L62</f>
        <v>#REF!</v>
      </c>
    </row>
    <row r="68" spans="1:12" hidden="1" x14ac:dyDescent="0.3">
      <c r="B68" s="11">
        <v>2</v>
      </c>
      <c r="C68" s="11" t="s">
        <v>47</v>
      </c>
      <c r="F68" s="27"/>
      <c r="G68" s="27"/>
      <c r="H68" s="27"/>
      <c r="I68" s="24" t="e">
        <f>#REF!+#REF!+#REF!+I13+#REF!+I27+#REF!+#REF!+#REF!+#REF!+#REF!+#REF!+#REF!+#REF!+#REF!+#REF!+#REF!+I46+I47+#REF!+#REF!+#REF!+#REF!</f>
        <v>#REF!</v>
      </c>
      <c r="J68" s="28"/>
      <c r="K68" s="27" t="e">
        <f>#REF!+#REF!+#REF!+L13+#REF!+K27+#REF!+#REF!+#REF!+#REF!+#REF!+#REF!+#REF!+#REF!+#REF!+#REF!+#REF!+K46+K47+#REF!+#REF!+#REF!+#REF!</f>
        <v>#REF!</v>
      </c>
      <c r="L68" s="27" t="e">
        <f>#REF!+#REF!+#REF!+#REF!+#REF!+L27+#REF!+#REF!+#REF!+#REF!+#REF!+#REF!+#REF!+#REF!+#REF!+#REF!+#REF!+L46+L47+#REF!+#REF!+#REF!+#REF!</f>
        <v>#REF!</v>
      </c>
    </row>
    <row r="69" spans="1:12" hidden="1" x14ac:dyDescent="0.3">
      <c r="B69" s="11">
        <v>3</v>
      </c>
      <c r="C69" s="11" t="s">
        <v>48</v>
      </c>
      <c r="F69" s="27"/>
      <c r="G69" s="27"/>
      <c r="H69" s="27"/>
      <c r="I69" s="24" t="e">
        <f>#REF!+#REF!+#REF!+#REF!+#REF!+#REF!+#REF!+#REF!+#REF!+#REF!+#REF!+#REF!+#REF!</f>
        <v>#REF!</v>
      </c>
      <c r="J69" s="28"/>
      <c r="K69" s="27" t="e">
        <f>#REF!+#REF!+#REF!+#REF!+#REF!+#REF!+#REF!+#REF!+#REF!+#REF!+#REF!+#REF!+#REF!</f>
        <v>#REF!</v>
      </c>
      <c r="L69" s="27" t="e">
        <f>#REF!+#REF!+#REF!+#REF!+#REF!+#REF!+#REF!+#REF!+#REF!+#REF!+#REF!+#REF!+#REF!</f>
        <v>#REF!</v>
      </c>
    </row>
    <row r="70" spans="1:12" hidden="1" x14ac:dyDescent="0.3">
      <c r="B70" s="11">
        <v>4</v>
      </c>
      <c r="C70" s="11" t="s">
        <v>49</v>
      </c>
      <c r="F70" s="27"/>
      <c r="G70" s="27"/>
      <c r="H70" s="27"/>
      <c r="I70" s="34" t="e">
        <f>#REF!+#REF!+#REF!+#REF!+#REF!+#REF!+#REF!+#REF!+#REF!+#REF!+#REF!+#REF!+#REF!+#REF!+#REF!</f>
        <v>#REF!</v>
      </c>
      <c r="J70" s="41"/>
      <c r="K70" s="42" t="e">
        <f>#REF!+#REF!+#REF!+#REF!+#REF!+#REF!+#REF!+#REF!+#REF!+#REF!+#REF!+#REF!+#REF!+#REF!+#REF!</f>
        <v>#REF!</v>
      </c>
      <c r="L70" s="42" t="e">
        <f>#REF!+#REF!+#REF!+#REF!+#REF!+#REF!+#REF!+#REF!+#REF!+#REF!+#REF!+#REF!+#REF!+#REF!+#REF!</f>
        <v>#REF!</v>
      </c>
    </row>
    <row r="71" spans="1:12" hidden="1" x14ac:dyDescent="0.3">
      <c r="F71" s="27"/>
      <c r="G71" s="27"/>
      <c r="H71" s="27"/>
      <c r="I71" s="24"/>
      <c r="J71" s="28"/>
      <c r="K71" s="27"/>
      <c r="L71" s="27"/>
    </row>
    <row r="72" spans="1:12" ht="15" hidden="1" thickBot="1" x14ac:dyDescent="0.35">
      <c r="F72" s="27"/>
      <c r="G72" s="27"/>
      <c r="H72" s="27"/>
      <c r="I72" s="43" t="e">
        <f>SUM(I67:I70)</f>
        <v>#REF!</v>
      </c>
      <c r="J72" s="44"/>
      <c r="K72" s="45" t="e">
        <f>SUM(K67:K71)</f>
        <v>#REF!</v>
      </c>
      <c r="L72" s="45" t="e">
        <f>SUM(L67:L71)</f>
        <v>#REF!</v>
      </c>
    </row>
    <row r="73" spans="1:12" x14ac:dyDescent="0.3">
      <c r="F73" s="27"/>
      <c r="G73" s="27"/>
      <c r="H73" s="27"/>
      <c r="I73" s="24"/>
      <c r="J73" s="28"/>
      <c r="K73" s="27"/>
      <c r="L73" s="27"/>
    </row>
    <row r="74" spans="1:12" x14ac:dyDescent="0.3">
      <c r="A74" s="46" t="s">
        <v>50</v>
      </c>
      <c r="F74" s="27"/>
      <c r="G74" s="27"/>
      <c r="H74" s="27"/>
      <c r="I74" s="24"/>
      <c r="J74" s="28"/>
      <c r="K74" s="27"/>
      <c r="L74" s="27"/>
    </row>
    <row r="75" spans="1:12" x14ac:dyDescent="0.3">
      <c r="F75" s="27"/>
      <c r="G75" s="27"/>
      <c r="H75" s="27"/>
      <c r="I75" s="24"/>
      <c r="J75" s="28"/>
      <c r="K75" s="27"/>
      <c r="L75" s="27"/>
    </row>
    <row r="76" spans="1:12" x14ac:dyDescent="0.3">
      <c r="A76" t="s">
        <v>51</v>
      </c>
      <c r="F76" s="27"/>
      <c r="G76" s="27"/>
      <c r="H76" s="27"/>
      <c r="I76" s="24"/>
      <c r="J76" s="28"/>
      <c r="K76" s="27"/>
      <c r="L76" s="27"/>
    </row>
    <row r="77" spans="1:12" s="11" customFormat="1" ht="13.2" x14ac:dyDescent="0.25">
      <c r="A77" s="11">
        <v>100</v>
      </c>
      <c r="B77" s="11" t="s">
        <v>7</v>
      </c>
      <c r="F77" s="31"/>
      <c r="G77" s="31"/>
      <c r="H77" s="31"/>
      <c r="I77" s="31"/>
      <c r="J77" s="32"/>
      <c r="K77" s="31"/>
      <c r="L77" s="31"/>
    </row>
    <row r="78" spans="1:12" x14ac:dyDescent="0.3">
      <c r="C78" t="str">
        <f>C14</f>
        <v>Central konto lederers jubilæer/fratrædelse</v>
      </c>
      <c r="D78" t="str">
        <f>D15</f>
        <v>651.13.283.04</v>
      </c>
      <c r="F78" s="27">
        <f>F15</f>
        <v>79110</v>
      </c>
      <c r="G78" s="27">
        <f>G15</f>
        <v>0</v>
      </c>
      <c r="H78" s="27">
        <f>H15</f>
        <v>54110</v>
      </c>
      <c r="I78" s="24">
        <f>I15</f>
        <v>-25000</v>
      </c>
      <c r="J78"/>
    </row>
    <row r="79" spans="1:12" x14ac:dyDescent="0.3">
      <c r="C79" t="e">
        <f>#REF!</f>
        <v>#REF!</v>
      </c>
      <c r="D79" t="e">
        <f>#REF!</f>
        <v>#REF!</v>
      </c>
      <c r="F79" s="27" t="e">
        <f>#REF!</f>
        <v>#REF!</v>
      </c>
      <c r="G79" s="27" t="e">
        <f>#REF!</f>
        <v>#REF!</v>
      </c>
      <c r="H79" s="27" t="e">
        <f>#REF!</f>
        <v>#REF!</v>
      </c>
      <c r="I79" s="24" t="e">
        <f>#REF!</f>
        <v>#REF!</v>
      </c>
      <c r="J79" s="28"/>
      <c r="K79" s="27"/>
      <c r="L79" s="27"/>
    </row>
    <row r="80" spans="1:12" x14ac:dyDescent="0.3">
      <c r="C80" t="e">
        <f>#REF!</f>
        <v>#REF!</v>
      </c>
      <c r="D80" t="e">
        <f>#REF!</f>
        <v>#REF!</v>
      </c>
      <c r="F80" s="27" t="e">
        <f>#REF!</f>
        <v>#REF!</v>
      </c>
      <c r="G80" s="27" t="e">
        <f>#REF!</f>
        <v>#REF!</v>
      </c>
      <c r="H80" s="27" t="e">
        <f>#REF!</f>
        <v>#REF!</v>
      </c>
      <c r="I80" s="24" t="e">
        <f>#REF!</f>
        <v>#REF!</v>
      </c>
      <c r="J80" s="28"/>
      <c r="K80" s="27"/>
      <c r="L80" s="27"/>
    </row>
    <row r="81" spans="1:12" x14ac:dyDescent="0.3">
      <c r="C81" t="e">
        <f>#REF!</f>
        <v>#REF!</v>
      </c>
      <c r="D81" t="e">
        <f>#REF!</f>
        <v>#REF!</v>
      </c>
      <c r="F81" s="27" t="e">
        <f>#REF!</f>
        <v>#REF!</v>
      </c>
      <c r="G81" s="27" t="e">
        <f>#REF!</f>
        <v>#REF!</v>
      </c>
      <c r="H81" s="27" t="e">
        <f>#REF!</f>
        <v>#REF!</v>
      </c>
      <c r="I81" s="24" t="e">
        <f>#REF!</f>
        <v>#REF!</v>
      </c>
      <c r="J81" s="28"/>
      <c r="K81" s="27"/>
      <c r="L81" s="27"/>
    </row>
    <row r="82" spans="1:12" x14ac:dyDescent="0.3">
      <c r="C82" t="e">
        <f>#REF!</f>
        <v>#REF!</v>
      </c>
      <c r="D82" t="e">
        <f>#REF!</f>
        <v>#REF!</v>
      </c>
      <c r="F82" s="27" t="e">
        <f>#REF!</f>
        <v>#REF!</v>
      </c>
      <c r="G82" s="27" t="e">
        <f>#REF!</f>
        <v>#REF!</v>
      </c>
      <c r="H82" s="27" t="e">
        <f>#REF!</f>
        <v>#REF!</v>
      </c>
      <c r="I82" s="24" t="e">
        <f>#REF!</f>
        <v>#REF!</v>
      </c>
      <c r="J82" s="28"/>
      <c r="K82" s="27"/>
      <c r="L82" s="27"/>
    </row>
    <row r="83" spans="1:12" x14ac:dyDescent="0.3">
      <c r="C83" t="e">
        <f>#REF!</f>
        <v>#REF!</v>
      </c>
      <c r="D83" t="e">
        <f>#REF!</f>
        <v>#REF!</v>
      </c>
      <c r="F83" s="27" t="e">
        <f>#REF!</f>
        <v>#REF!</v>
      </c>
      <c r="G83" s="27" t="e">
        <f>#REF!</f>
        <v>#REF!</v>
      </c>
      <c r="H83" s="27" t="e">
        <f>#REF!</f>
        <v>#REF!</v>
      </c>
      <c r="I83" s="24" t="e">
        <f>#REF!</f>
        <v>#REF!</v>
      </c>
      <c r="J83" s="28"/>
      <c r="K83" s="27"/>
      <c r="L83" s="27"/>
    </row>
    <row r="84" spans="1:12" x14ac:dyDescent="0.3">
      <c r="C84" t="e">
        <f>#REF!</f>
        <v>#REF!</v>
      </c>
      <c r="D84" t="e">
        <f>#REF!</f>
        <v>#REF!</v>
      </c>
      <c r="F84" s="27" t="e">
        <f>#REF!</f>
        <v>#REF!</v>
      </c>
      <c r="G84" s="27" t="e">
        <f>#REF!</f>
        <v>#REF!</v>
      </c>
      <c r="H84" s="27" t="e">
        <f>#REF!</f>
        <v>#REF!</v>
      </c>
      <c r="I84" s="24" t="e">
        <f>#REF!</f>
        <v>#REF!</v>
      </c>
      <c r="J84" s="28"/>
      <c r="K84" s="27"/>
      <c r="L84" s="27"/>
    </row>
    <row r="85" spans="1:12" x14ac:dyDescent="0.3">
      <c r="C85" t="e">
        <f>#REF!</f>
        <v>#REF!</v>
      </c>
      <c r="D85" t="e">
        <f>#REF!</f>
        <v>#REF!</v>
      </c>
      <c r="F85" s="27" t="e">
        <f>#REF!</f>
        <v>#REF!</v>
      </c>
      <c r="G85" s="27" t="e">
        <f>#REF!</f>
        <v>#REF!</v>
      </c>
      <c r="H85" s="27" t="e">
        <f>#REF!</f>
        <v>#REF!</v>
      </c>
      <c r="I85" s="24" t="e">
        <f>#REF!</f>
        <v>#REF!</v>
      </c>
      <c r="J85" s="28"/>
      <c r="K85" s="27"/>
      <c r="L85" s="27"/>
    </row>
    <row r="86" spans="1:12" s="11" customFormat="1" ht="13.2" x14ac:dyDescent="0.25">
      <c r="A86" s="11">
        <v>101</v>
      </c>
      <c r="B86" s="11" t="s">
        <v>24</v>
      </c>
      <c r="F86" s="31"/>
      <c r="G86" s="31"/>
      <c r="H86" s="31"/>
      <c r="I86" s="31"/>
      <c r="J86" s="32"/>
      <c r="K86" s="31"/>
      <c r="L86" s="31"/>
    </row>
    <row r="87" spans="1:12" x14ac:dyDescent="0.3">
      <c r="C87" t="str">
        <f>C18</f>
        <v>Porto, facility mm</v>
      </c>
      <c r="D87" t="str">
        <f>D18</f>
        <v>651.01.200.09</v>
      </c>
      <c r="F87" s="27">
        <f>F18</f>
        <v>2183481</v>
      </c>
      <c r="G87" s="27">
        <f>G18</f>
        <v>934771</v>
      </c>
      <c r="H87" s="27">
        <f>H18</f>
        <v>2033481</v>
      </c>
      <c r="I87" s="24">
        <f>I18</f>
        <v>-150000</v>
      </c>
      <c r="J87" s="28"/>
      <c r="K87" s="27"/>
      <c r="L87" s="27"/>
    </row>
    <row r="88" spans="1:12" x14ac:dyDescent="0.3">
      <c r="F88" s="27"/>
      <c r="G88" s="27"/>
      <c r="H88" s="27"/>
      <c r="I88" s="24"/>
      <c r="J88" s="28"/>
      <c r="K88" s="27"/>
      <c r="L88" s="27"/>
    </row>
    <row r="89" spans="1:12" x14ac:dyDescent="0.3">
      <c r="C89" t="e">
        <f>#REF!</f>
        <v>#REF!</v>
      </c>
      <c r="D89" t="e">
        <f>#REF!</f>
        <v>#REF!</v>
      </c>
      <c r="F89" s="27" t="e">
        <f>#REF!</f>
        <v>#REF!</v>
      </c>
      <c r="G89" s="27" t="e">
        <f>#REF!</f>
        <v>#REF!</v>
      </c>
      <c r="H89" s="27" t="e">
        <f>#REF!</f>
        <v>#REF!</v>
      </c>
      <c r="I89" s="24" t="e">
        <f>#REF!</f>
        <v>#REF!</v>
      </c>
      <c r="J89" s="28"/>
      <c r="K89" s="27"/>
      <c r="L89" s="27"/>
    </row>
    <row r="90" spans="1:12" hidden="1" x14ac:dyDescent="0.3">
      <c r="C90" t="e">
        <f>#REF!</f>
        <v>#REF!</v>
      </c>
      <c r="D90" t="e">
        <f>#REF!</f>
        <v>#REF!</v>
      </c>
      <c r="F90" s="27" t="e">
        <f>#REF!</f>
        <v>#REF!</v>
      </c>
      <c r="G90" s="27" t="e">
        <f>#REF!</f>
        <v>#REF!</v>
      </c>
      <c r="H90" s="27" t="e">
        <f>#REF!</f>
        <v>#REF!</v>
      </c>
      <c r="I90" s="24" t="e">
        <f>#REF!</f>
        <v>#REF!</v>
      </c>
      <c r="J90" s="28"/>
      <c r="K90" s="27"/>
      <c r="L90" s="27"/>
    </row>
    <row r="91" spans="1:12" x14ac:dyDescent="0.3">
      <c r="C91" t="e">
        <f>#REF!</f>
        <v>#REF!</v>
      </c>
      <c r="D91" t="e">
        <f>#REF!</f>
        <v>#REF!</v>
      </c>
      <c r="F91" s="27" t="e">
        <f>#REF!</f>
        <v>#REF!</v>
      </c>
      <c r="G91" s="27" t="e">
        <f>#REF!</f>
        <v>#REF!</v>
      </c>
      <c r="H91" s="27" t="e">
        <f>#REF!</f>
        <v>#REF!</v>
      </c>
      <c r="I91" s="24" t="e">
        <f>#REF!</f>
        <v>#REF!</v>
      </c>
      <c r="J91" s="28"/>
      <c r="K91" s="27"/>
      <c r="L91" s="27"/>
    </row>
    <row r="92" spans="1:12" x14ac:dyDescent="0.3">
      <c r="C92" t="e">
        <f>#REF!</f>
        <v>#REF!</v>
      </c>
      <c r="D92" t="e">
        <f>#REF!</f>
        <v>#REF!</v>
      </c>
      <c r="F92" s="27" t="e">
        <f>#REF!</f>
        <v>#REF!</v>
      </c>
      <c r="G92" s="27" t="e">
        <f>#REF!</f>
        <v>#REF!</v>
      </c>
      <c r="H92" s="27" t="e">
        <f>#REF!</f>
        <v>#REF!</v>
      </c>
      <c r="I92" s="24" t="e">
        <f>#REF!</f>
        <v>#REF!</v>
      </c>
      <c r="J92" s="28"/>
      <c r="K92" s="27"/>
      <c r="L92" s="27"/>
    </row>
    <row r="93" spans="1:12" x14ac:dyDescent="0.3">
      <c r="C93" t="e">
        <f>#REF!</f>
        <v>#REF!</v>
      </c>
      <c r="D93" t="e">
        <f>#REF!</f>
        <v>#REF!</v>
      </c>
      <c r="F93" s="27" t="e">
        <f>#REF!</f>
        <v>#REF!</v>
      </c>
      <c r="G93" s="27" t="e">
        <f>#REF!</f>
        <v>#REF!</v>
      </c>
      <c r="H93" s="27" t="e">
        <f>#REF!</f>
        <v>#REF!</v>
      </c>
      <c r="I93" s="24" t="e">
        <f>#REF!</f>
        <v>#REF!</v>
      </c>
      <c r="J93" s="28"/>
      <c r="K93" s="27"/>
      <c r="L93" s="27"/>
    </row>
    <row r="94" spans="1:12" x14ac:dyDescent="0.3">
      <c r="C94" t="e">
        <f>#REF!</f>
        <v>#REF!</v>
      </c>
      <c r="D94" t="e">
        <f>#REF!</f>
        <v>#REF!</v>
      </c>
      <c r="F94" s="27" t="e">
        <f>#REF!</f>
        <v>#REF!</v>
      </c>
      <c r="G94" s="27" t="e">
        <f>#REF!</f>
        <v>#REF!</v>
      </c>
      <c r="H94" s="27" t="e">
        <f>#REF!</f>
        <v>#REF!</v>
      </c>
      <c r="I94" s="24" t="e">
        <f>#REF!</f>
        <v>#REF!</v>
      </c>
      <c r="J94" s="28"/>
      <c r="K94" s="27"/>
      <c r="L94" s="27"/>
    </row>
    <row r="95" spans="1:12" x14ac:dyDescent="0.3">
      <c r="C95" t="e">
        <f>#REF!</f>
        <v>#REF!</v>
      </c>
      <c r="D95" t="e">
        <f>#REF!</f>
        <v>#REF!</v>
      </c>
      <c r="F95" s="27" t="e">
        <f>#REF!</f>
        <v>#REF!</v>
      </c>
      <c r="G95" s="27" t="e">
        <f>#REF!</f>
        <v>#REF!</v>
      </c>
      <c r="H95" s="27" t="e">
        <f>#REF!</f>
        <v>#REF!</v>
      </c>
      <c r="I95" s="24" t="e">
        <f>#REF!</f>
        <v>#REF!</v>
      </c>
      <c r="J95" s="28"/>
      <c r="K95" s="27"/>
      <c r="L95" s="27"/>
    </row>
    <row r="96" spans="1:12" s="11" customFormat="1" ht="13.2" x14ac:dyDescent="0.25">
      <c r="A96" s="11">
        <v>104</v>
      </c>
      <c r="B96" s="11" t="s">
        <v>52</v>
      </c>
      <c r="F96" s="31"/>
      <c r="G96" s="31"/>
      <c r="H96" s="31"/>
      <c r="I96" s="31"/>
      <c r="J96" s="32"/>
      <c r="K96" s="31"/>
      <c r="L96" s="31"/>
    </row>
    <row r="97" spans="1:12" x14ac:dyDescent="0.3">
      <c r="C97" t="e">
        <f>#REF!</f>
        <v>#REF!</v>
      </c>
      <c r="D97" t="e">
        <f>#REF!</f>
        <v>#REF!</v>
      </c>
      <c r="F97" s="27" t="e">
        <f>#REF!</f>
        <v>#REF!</v>
      </c>
      <c r="G97" s="27" t="e">
        <f>#REF!</f>
        <v>#REF!</v>
      </c>
      <c r="H97" s="27" t="e">
        <f>#REF!</f>
        <v>#REF!</v>
      </c>
      <c r="I97" s="24" t="e">
        <f>#REF!</f>
        <v>#REF!</v>
      </c>
      <c r="J97" s="28"/>
      <c r="K97" s="27"/>
      <c r="L97" s="27"/>
    </row>
    <row r="98" spans="1:12" s="11" customFormat="1" ht="13.2" x14ac:dyDescent="0.25">
      <c r="A98" s="11">
        <v>105</v>
      </c>
      <c r="B98" s="11" t="s">
        <v>53</v>
      </c>
      <c r="F98" s="31"/>
      <c r="G98" s="31"/>
      <c r="H98" s="31"/>
      <c r="I98" s="31"/>
      <c r="J98" s="32"/>
      <c r="K98" s="31"/>
      <c r="L98" s="31"/>
    </row>
    <row r="99" spans="1:12" x14ac:dyDescent="0.3">
      <c r="C99" t="e">
        <f>#REF!</f>
        <v>#REF!</v>
      </c>
      <c r="D99" t="e">
        <f>#REF!</f>
        <v>#REF!</v>
      </c>
      <c r="F99" s="27" t="e">
        <f>#REF!</f>
        <v>#REF!</v>
      </c>
      <c r="G99" s="27" t="e">
        <f>#REF!</f>
        <v>#REF!</v>
      </c>
      <c r="H99" s="27" t="e">
        <f>#REF!</f>
        <v>#REF!</v>
      </c>
      <c r="I99" s="24" t="e">
        <f>#REF!</f>
        <v>#REF!</v>
      </c>
      <c r="J99" s="28"/>
      <c r="K99" s="27"/>
      <c r="L99" s="27"/>
    </row>
    <row r="100" spans="1:12" x14ac:dyDescent="0.3">
      <c r="C100" t="e">
        <f>#REF!</f>
        <v>#REF!</v>
      </c>
      <c r="D100" t="e">
        <f>#REF!</f>
        <v>#REF!</v>
      </c>
      <c r="F100" s="27" t="e">
        <f>#REF!</f>
        <v>#REF!</v>
      </c>
      <c r="G100" s="27" t="e">
        <f>#REF!</f>
        <v>#REF!</v>
      </c>
      <c r="H100" s="27" t="e">
        <f>#REF!</f>
        <v>#REF!</v>
      </c>
      <c r="I100" s="24" t="e">
        <f>#REF!</f>
        <v>#REF!</v>
      </c>
      <c r="J100" s="28"/>
      <c r="K100" s="27"/>
      <c r="L100" s="27"/>
    </row>
    <row r="101" spans="1:12" x14ac:dyDescent="0.3">
      <c r="C101" t="e">
        <f>#REF!</f>
        <v>#REF!</v>
      </c>
      <c r="D101" t="e">
        <f>#REF!</f>
        <v>#REF!</v>
      </c>
      <c r="F101" s="27" t="e">
        <f>#REF!</f>
        <v>#REF!</v>
      </c>
      <c r="G101" s="27" t="e">
        <f>#REF!</f>
        <v>#REF!</v>
      </c>
      <c r="H101" s="27" t="e">
        <f>#REF!</f>
        <v>#REF!</v>
      </c>
      <c r="I101" s="24" t="e">
        <f>#REF!</f>
        <v>#REF!</v>
      </c>
      <c r="J101" s="28"/>
      <c r="K101" s="27"/>
      <c r="L101" s="27"/>
    </row>
    <row r="102" spans="1:12" s="11" customFormat="1" ht="13.2" x14ac:dyDescent="0.25">
      <c r="A102" s="11">
        <v>107</v>
      </c>
      <c r="B102" s="11" t="s">
        <v>54</v>
      </c>
      <c r="F102" s="31"/>
      <c r="G102" s="31"/>
      <c r="H102" s="31"/>
      <c r="I102" s="31"/>
      <c r="J102" s="32"/>
      <c r="K102" s="31"/>
      <c r="L102" s="31"/>
    </row>
    <row r="103" spans="1:12" x14ac:dyDescent="0.3">
      <c r="C103" t="e">
        <f>#REF!</f>
        <v>#REF!</v>
      </c>
      <c r="D103" t="e">
        <f>#REF!</f>
        <v>#REF!</v>
      </c>
      <c r="F103" s="27" t="e">
        <f>#REF!</f>
        <v>#REF!</v>
      </c>
      <c r="G103" s="27" t="e">
        <f>#REF!</f>
        <v>#REF!</v>
      </c>
      <c r="H103" s="27" t="e">
        <f>#REF!</f>
        <v>#REF!</v>
      </c>
      <c r="I103" s="24" t="e">
        <f>#REF!</f>
        <v>#REF!</v>
      </c>
      <c r="J103" s="28"/>
      <c r="K103" s="27"/>
      <c r="L103" s="27"/>
    </row>
    <row r="104" spans="1:12" x14ac:dyDescent="0.3">
      <c r="C104" t="e">
        <f>#REF!</f>
        <v>#REF!</v>
      </c>
      <c r="D104" t="e">
        <f>#REF!</f>
        <v>#REF!</v>
      </c>
      <c r="F104" s="27" t="e">
        <f>#REF!</f>
        <v>#REF!</v>
      </c>
      <c r="G104" s="27" t="e">
        <f>#REF!</f>
        <v>#REF!</v>
      </c>
      <c r="H104" s="27" t="e">
        <f>#REF!</f>
        <v>#REF!</v>
      </c>
      <c r="I104" s="24" t="e">
        <f>#REF!</f>
        <v>#REF!</v>
      </c>
      <c r="J104" s="28"/>
      <c r="K104" s="27"/>
      <c r="L104" s="27"/>
    </row>
    <row r="105" spans="1:12" x14ac:dyDescent="0.3">
      <c r="C105" t="e">
        <f>#REF!</f>
        <v>#REF!</v>
      </c>
      <c r="D105" t="e">
        <f>#REF!</f>
        <v>#REF!</v>
      </c>
      <c r="F105" s="27" t="e">
        <f>#REF!</f>
        <v>#REF!</v>
      </c>
      <c r="G105" s="27" t="e">
        <f>#REF!</f>
        <v>#REF!</v>
      </c>
      <c r="H105" s="27" t="e">
        <f>#REF!</f>
        <v>#REF!</v>
      </c>
      <c r="I105" s="24" t="e">
        <f>#REF!</f>
        <v>#REF!</v>
      </c>
      <c r="J105" s="28"/>
      <c r="K105" s="27"/>
      <c r="L105" s="27"/>
    </row>
    <row r="106" spans="1:12" s="11" customFormat="1" ht="13.2" x14ac:dyDescent="0.25">
      <c r="A106" s="11">
        <v>108</v>
      </c>
      <c r="B106" s="11" t="s">
        <v>55</v>
      </c>
      <c r="F106" s="31"/>
      <c r="G106" s="31"/>
      <c r="H106" s="31"/>
      <c r="I106" s="31"/>
      <c r="J106" s="32"/>
      <c r="K106" s="31"/>
      <c r="L106" s="31"/>
    </row>
    <row r="107" spans="1:12" x14ac:dyDescent="0.3">
      <c r="C107" t="e">
        <f>#REF!</f>
        <v>#REF!</v>
      </c>
      <c r="D107" t="e">
        <f>#REF!</f>
        <v>#REF!</v>
      </c>
      <c r="F107" s="27" t="e">
        <f>#REF!</f>
        <v>#REF!</v>
      </c>
      <c r="G107" s="27" t="e">
        <f>#REF!</f>
        <v>#REF!</v>
      </c>
      <c r="H107" s="27" t="e">
        <f>#REF!</f>
        <v>#REF!</v>
      </c>
      <c r="I107" s="24" t="e">
        <f>#REF!</f>
        <v>#REF!</v>
      </c>
      <c r="J107" s="28"/>
      <c r="K107" s="27"/>
      <c r="L107" s="27"/>
    </row>
    <row r="108" spans="1:12" x14ac:dyDescent="0.3">
      <c r="C108" t="e">
        <f>#REF!</f>
        <v>#REF!</v>
      </c>
      <c r="D108" t="e">
        <f>#REF!</f>
        <v>#REF!</v>
      </c>
      <c r="F108" s="27" t="e">
        <f>#REF!</f>
        <v>#REF!</v>
      </c>
      <c r="G108" s="27" t="e">
        <f>#REF!</f>
        <v>#REF!</v>
      </c>
      <c r="H108" s="27" t="e">
        <f>#REF!</f>
        <v>#REF!</v>
      </c>
      <c r="I108" s="24" t="e">
        <f>#REF!</f>
        <v>#REF!</v>
      </c>
      <c r="J108" s="28"/>
      <c r="K108" s="27"/>
      <c r="L108" s="27"/>
    </row>
    <row r="109" spans="1:12" s="11" customFormat="1" ht="13.2" x14ac:dyDescent="0.25">
      <c r="A109" s="11">
        <v>502</v>
      </c>
      <c r="B109" s="11" t="s">
        <v>56</v>
      </c>
      <c r="F109" s="31"/>
      <c r="G109" s="31"/>
      <c r="H109" s="31"/>
      <c r="I109" s="31"/>
      <c r="J109" s="32"/>
      <c r="K109" s="31"/>
      <c r="L109" s="31"/>
    </row>
    <row r="110" spans="1:12" x14ac:dyDescent="0.3">
      <c r="C110" t="e">
        <f>#REF!</f>
        <v>#REF!</v>
      </c>
      <c r="D110" t="e">
        <f>#REF!</f>
        <v>#REF!</v>
      </c>
      <c r="F110" s="27" t="e">
        <f>#REF!</f>
        <v>#REF!</v>
      </c>
      <c r="G110" s="27" t="e">
        <f>#REF!</f>
        <v>#REF!</v>
      </c>
      <c r="H110" s="27" t="e">
        <f>#REF!</f>
        <v>#REF!</v>
      </c>
      <c r="I110" s="24" t="e">
        <f>#REF!</f>
        <v>#REF!</v>
      </c>
      <c r="J110" s="28"/>
      <c r="K110" s="27"/>
      <c r="L110" s="27"/>
    </row>
    <row r="111" spans="1:12" x14ac:dyDescent="0.3">
      <c r="C111" t="e">
        <f>#REF!</f>
        <v>#REF!</v>
      </c>
      <c r="D111" t="e">
        <f>#REF!</f>
        <v>#REF!</v>
      </c>
      <c r="F111" s="27" t="e">
        <f>#REF!</f>
        <v>#REF!</v>
      </c>
      <c r="G111" s="27" t="e">
        <f>#REF!</f>
        <v>#REF!</v>
      </c>
      <c r="H111" s="27" t="e">
        <f>#REF!</f>
        <v>#REF!</v>
      </c>
      <c r="I111" s="24" t="e">
        <f>#REF!</f>
        <v>#REF!</v>
      </c>
      <c r="J111" s="28"/>
      <c r="K111" s="27"/>
      <c r="L111" s="27"/>
    </row>
    <row r="112" spans="1:12" s="11" customFormat="1" ht="13.2" x14ac:dyDescent="0.25">
      <c r="A112" s="11">
        <v>601</v>
      </c>
      <c r="B112" s="11" t="s">
        <v>44</v>
      </c>
      <c r="F112" s="31"/>
      <c r="G112" s="31"/>
      <c r="H112" s="31"/>
      <c r="I112" s="31"/>
      <c r="J112" s="32"/>
      <c r="K112" s="31"/>
      <c r="L112" s="31"/>
    </row>
    <row r="113" spans="2:12" x14ac:dyDescent="0.3">
      <c r="C113" t="e">
        <f>#REF!</f>
        <v>#REF!</v>
      </c>
      <c r="D113" t="e">
        <f>#REF!</f>
        <v>#REF!</v>
      </c>
      <c r="F113" s="27" t="e">
        <f>#REF!</f>
        <v>#REF!</v>
      </c>
      <c r="G113" s="27" t="e">
        <f>#REF!</f>
        <v>#REF!</v>
      </c>
      <c r="H113" s="27" t="e">
        <f>#REF!</f>
        <v>#REF!</v>
      </c>
      <c r="I113" s="24" t="e">
        <f>#REF!</f>
        <v>#REF!</v>
      </c>
      <c r="J113" s="28"/>
      <c r="K113" s="27"/>
      <c r="L113" s="27"/>
    </row>
    <row r="114" spans="2:12" x14ac:dyDescent="0.3">
      <c r="C114" t="e">
        <f>#REF!</f>
        <v>#REF!</v>
      </c>
      <c r="D114" t="e">
        <f>#REF!</f>
        <v>#REF!</v>
      </c>
      <c r="F114" s="27" t="e">
        <f>#REF!</f>
        <v>#REF!</v>
      </c>
      <c r="G114" s="27" t="e">
        <f>#REF!</f>
        <v>#REF!</v>
      </c>
      <c r="H114" s="27" t="e">
        <f>#REF!</f>
        <v>#REF!</v>
      </c>
      <c r="I114" s="34" t="e">
        <f>#REF!</f>
        <v>#REF!</v>
      </c>
      <c r="J114" s="28"/>
      <c r="K114" s="27"/>
      <c r="L114" s="27"/>
    </row>
    <row r="115" spans="2:12" x14ac:dyDescent="0.3">
      <c r="F115" s="27"/>
      <c r="G115" s="27"/>
      <c r="H115" s="27"/>
      <c r="I115" s="24"/>
      <c r="J115" s="28"/>
      <c r="K115" s="27"/>
      <c r="L115" s="27"/>
    </row>
    <row r="116" spans="2:12" x14ac:dyDescent="0.3">
      <c r="B116" t="s">
        <v>57</v>
      </c>
      <c r="F116" s="27"/>
      <c r="G116" s="27"/>
      <c r="H116" s="27"/>
      <c r="I116" s="24" t="e">
        <f>SUM(I78:I114)+1200000</f>
        <v>#REF!</v>
      </c>
      <c r="J116" s="28"/>
      <c r="K116" s="27"/>
      <c r="L116" s="27"/>
    </row>
    <row r="117" spans="2:12" x14ac:dyDescent="0.3">
      <c r="F117" s="27"/>
      <c r="G117" s="27"/>
      <c r="H117" s="27"/>
      <c r="I117" s="24"/>
      <c r="J117" s="28"/>
      <c r="K117" s="27"/>
      <c r="L117" s="27"/>
    </row>
    <row r="118" spans="2:12" x14ac:dyDescent="0.3">
      <c r="F118" s="27"/>
      <c r="G118" s="27"/>
      <c r="H118" s="27"/>
      <c r="I118" s="24" t="e">
        <f>SUM(I78:I114)</f>
        <v>#REF!</v>
      </c>
      <c r="J118" s="28"/>
      <c r="K118" s="27"/>
      <c r="L118" s="27"/>
    </row>
    <row r="119" spans="2:12" x14ac:dyDescent="0.3">
      <c r="F119" s="27"/>
      <c r="G119" s="27"/>
      <c r="H119" s="27"/>
      <c r="I119" s="24"/>
      <c r="J119" s="28"/>
      <c r="K119" s="27"/>
      <c r="L119" s="27"/>
    </row>
    <row r="120" spans="2:12" x14ac:dyDescent="0.3">
      <c r="F120" s="27"/>
      <c r="G120" s="27"/>
      <c r="H120" s="27"/>
      <c r="I120" s="24"/>
      <c r="J120" s="28"/>
      <c r="K120" s="27"/>
      <c r="L120" s="27"/>
    </row>
    <row r="121" spans="2:12" x14ac:dyDescent="0.3">
      <c r="F121" s="27"/>
      <c r="G121" s="27"/>
      <c r="H121" s="27"/>
      <c r="I121" s="24"/>
      <c r="J121" s="28"/>
      <c r="K121" s="27"/>
      <c r="L121" s="27"/>
    </row>
    <row r="122" spans="2:12" x14ac:dyDescent="0.3">
      <c r="F122" s="27"/>
      <c r="G122" s="27"/>
      <c r="H122" s="27"/>
      <c r="I122" s="24"/>
      <c r="J122" s="28"/>
      <c r="K122" s="27"/>
      <c r="L122" s="27"/>
    </row>
    <row r="123" spans="2:12" x14ac:dyDescent="0.3">
      <c r="F123" s="27"/>
      <c r="G123" s="27"/>
      <c r="H123" s="27"/>
      <c r="I123" s="24"/>
      <c r="J123" s="28"/>
      <c r="K123" s="27"/>
      <c r="L123" s="27"/>
    </row>
    <row r="124" spans="2:12" x14ac:dyDescent="0.3">
      <c r="F124" s="27"/>
      <c r="G124" s="27"/>
      <c r="H124" s="27"/>
      <c r="I124" s="24"/>
      <c r="J124" s="28"/>
      <c r="K124" s="27"/>
      <c r="L124" s="27"/>
    </row>
    <row r="125" spans="2:12" x14ac:dyDescent="0.3">
      <c r="F125" s="27"/>
      <c r="G125" s="27"/>
      <c r="H125" s="27"/>
      <c r="I125" s="24"/>
      <c r="J125" s="28"/>
      <c r="K125" s="27"/>
      <c r="L125" s="27"/>
    </row>
    <row r="126" spans="2:12" x14ac:dyDescent="0.3">
      <c r="F126" s="27"/>
      <c r="G126" s="27"/>
      <c r="H126" s="27"/>
      <c r="I126" s="24"/>
      <c r="J126" s="28"/>
      <c r="K126" s="27"/>
      <c r="L126" s="27"/>
    </row>
    <row r="127" spans="2:12" x14ac:dyDescent="0.3">
      <c r="F127" s="27"/>
      <c r="G127" s="27"/>
      <c r="H127" s="27"/>
      <c r="I127" s="24"/>
      <c r="J127" s="28"/>
      <c r="K127" s="27"/>
      <c r="L127" s="27"/>
    </row>
    <row r="128" spans="2:12" x14ac:dyDescent="0.3">
      <c r="F128" s="27"/>
      <c r="G128" s="27"/>
      <c r="H128" s="27"/>
      <c r="I128" s="24"/>
      <c r="J128" s="28"/>
      <c r="K128" s="27"/>
      <c r="L128" s="27"/>
    </row>
    <row r="129" spans="6:12" x14ac:dyDescent="0.3">
      <c r="F129" s="27"/>
      <c r="G129" s="27"/>
      <c r="H129" s="27"/>
      <c r="I129" s="24"/>
      <c r="J129" s="28"/>
      <c r="K129" s="27"/>
      <c r="L129" s="27"/>
    </row>
    <row r="130" spans="6:12" x14ac:dyDescent="0.3">
      <c r="F130" s="27"/>
      <c r="G130" s="27"/>
      <c r="H130" s="27"/>
      <c r="I130" s="24"/>
      <c r="J130" s="28"/>
      <c r="K130" s="27"/>
      <c r="L130" s="27"/>
    </row>
    <row r="131" spans="6:12" x14ac:dyDescent="0.3">
      <c r="F131" s="27"/>
      <c r="G131" s="27"/>
      <c r="H131" s="27"/>
      <c r="I131" s="24"/>
      <c r="J131" s="28"/>
      <c r="K131" s="27"/>
      <c r="L131" s="27"/>
    </row>
    <row r="132" spans="6:12" x14ac:dyDescent="0.3">
      <c r="F132" s="27"/>
      <c r="G132" s="27"/>
      <c r="H132" s="27"/>
      <c r="I132" s="24"/>
      <c r="J132" s="28"/>
      <c r="K132" s="27"/>
      <c r="L132" s="27"/>
    </row>
    <row r="133" spans="6:12" x14ac:dyDescent="0.3">
      <c r="F133" s="27"/>
      <c r="G133" s="27"/>
      <c r="H133" s="27"/>
      <c r="I133" s="24"/>
      <c r="J133" s="28"/>
      <c r="K133" s="27"/>
      <c r="L133" s="27"/>
    </row>
    <row r="134" spans="6:12" x14ac:dyDescent="0.3">
      <c r="F134" s="27"/>
      <c r="G134" s="27"/>
      <c r="H134" s="27"/>
      <c r="I134" s="24"/>
      <c r="J134" s="28"/>
      <c r="K134" s="27"/>
      <c r="L134" s="27"/>
    </row>
    <row r="135" spans="6:12" x14ac:dyDescent="0.3">
      <c r="F135" s="27"/>
      <c r="G135" s="27"/>
      <c r="H135" s="27"/>
      <c r="I135" s="24"/>
      <c r="J135" s="28"/>
      <c r="K135" s="27"/>
      <c r="L135" s="27"/>
    </row>
    <row r="136" spans="6:12" x14ac:dyDescent="0.3">
      <c r="F136" s="27"/>
      <c r="G136" s="27"/>
      <c r="H136" s="27"/>
      <c r="I136" s="24"/>
      <c r="J136" s="28"/>
      <c r="K136" s="27"/>
      <c r="L136" s="27"/>
    </row>
    <row r="137" spans="6:12" x14ac:dyDescent="0.3">
      <c r="F137" s="27"/>
      <c r="G137" s="27"/>
      <c r="H137" s="27"/>
      <c r="I137" s="24"/>
      <c r="J137" s="28"/>
      <c r="K137" s="27"/>
      <c r="L137" s="27"/>
    </row>
    <row r="138" spans="6:12" x14ac:dyDescent="0.3">
      <c r="F138" s="27"/>
      <c r="G138" s="27"/>
      <c r="H138" s="27"/>
      <c r="I138" s="24"/>
      <c r="J138" s="28"/>
      <c r="K138" s="27"/>
      <c r="L138" s="27"/>
    </row>
    <row r="139" spans="6:12" x14ac:dyDescent="0.3">
      <c r="F139" s="27"/>
      <c r="G139" s="27"/>
      <c r="H139" s="27"/>
      <c r="I139" s="24"/>
      <c r="J139" s="28"/>
      <c r="K139" s="27"/>
      <c r="L139" s="27"/>
    </row>
    <row r="140" spans="6:12" x14ac:dyDescent="0.3">
      <c r="F140" s="27"/>
      <c r="G140" s="27"/>
      <c r="H140" s="27"/>
      <c r="I140" s="24"/>
      <c r="J140" s="28"/>
      <c r="K140" s="27"/>
      <c r="L140" s="27"/>
    </row>
    <row r="141" spans="6:12" x14ac:dyDescent="0.3">
      <c r="F141" s="27"/>
      <c r="G141" s="27"/>
      <c r="H141" s="27"/>
      <c r="I141" s="24"/>
      <c r="J141" s="28"/>
      <c r="K141" s="27"/>
      <c r="L141" s="27"/>
    </row>
    <row r="142" spans="6:12" x14ac:dyDescent="0.3">
      <c r="F142" s="27"/>
      <c r="G142" s="27"/>
      <c r="H142" s="27"/>
      <c r="I142" s="24"/>
      <c r="J142" s="28"/>
      <c r="K142" s="27"/>
      <c r="L142" s="27"/>
    </row>
    <row r="143" spans="6:12" x14ac:dyDescent="0.3">
      <c r="F143" s="27"/>
      <c r="G143" s="27"/>
      <c r="H143" s="27"/>
      <c r="I143" s="24"/>
      <c r="J143" s="28"/>
      <c r="K143" s="27"/>
      <c r="L143" s="27"/>
    </row>
    <row r="144" spans="6:12" x14ac:dyDescent="0.3">
      <c r="F144" s="27"/>
      <c r="G144" s="27"/>
      <c r="H144" s="27"/>
      <c r="I144" s="24"/>
      <c r="J144" s="28"/>
      <c r="K144" s="27"/>
      <c r="L144" s="27"/>
    </row>
    <row r="145" spans="6:12" x14ac:dyDescent="0.3">
      <c r="F145" s="27"/>
      <c r="G145" s="27"/>
      <c r="H145" s="27"/>
      <c r="I145" s="24"/>
      <c r="J145" s="28"/>
      <c r="K145" s="27"/>
      <c r="L145" s="27"/>
    </row>
    <row r="146" spans="6:12" x14ac:dyDescent="0.3">
      <c r="F146" s="27"/>
      <c r="G146" s="27"/>
      <c r="H146" s="27"/>
      <c r="I146" s="24"/>
      <c r="J146" s="28"/>
      <c r="K146" s="27"/>
      <c r="L146" s="27"/>
    </row>
    <row r="147" spans="6:12" x14ac:dyDescent="0.3">
      <c r="F147" s="27"/>
      <c r="G147" s="27"/>
      <c r="H147" s="27"/>
      <c r="I147" s="24"/>
      <c r="J147" s="28"/>
      <c r="K147" s="27"/>
      <c r="L147" s="27"/>
    </row>
    <row r="148" spans="6:12" x14ac:dyDescent="0.3">
      <c r="F148" s="27"/>
      <c r="G148" s="27"/>
      <c r="H148" s="27"/>
      <c r="I148" s="24"/>
      <c r="J148" s="28"/>
      <c r="K148" s="27"/>
      <c r="L148" s="27"/>
    </row>
    <row r="149" spans="6:12" x14ac:dyDescent="0.3">
      <c r="F149" s="27"/>
      <c r="G149" s="27"/>
      <c r="H149" s="27"/>
      <c r="I149" s="24"/>
      <c r="J149" s="28"/>
      <c r="K149" s="27"/>
      <c r="L149" s="27"/>
    </row>
    <row r="150" spans="6:12" x14ac:dyDescent="0.3">
      <c r="F150" s="27"/>
      <c r="G150" s="27"/>
      <c r="H150" s="27"/>
      <c r="I150" s="24"/>
      <c r="J150" s="28"/>
      <c r="K150" s="27"/>
      <c r="L150" s="27"/>
    </row>
    <row r="151" spans="6:12" x14ac:dyDescent="0.3">
      <c r="F151" s="27"/>
      <c r="G151" s="27"/>
      <c r="H151" s="27"/>
      <c r="I151" s="24"/>
      <c r="J151" s="28"/>
      <c r="K151" s="27"/>
      <c r="L151" s="27"/>
    </row>
    <row r="152" spans="6:12" x14ac:dyDescent="0.3">
      <c r="F152" s="27"/>
      <c r="G152" s="27"/>
      <c r="H152" s="27"/>
      <c r="I152" s="24"/>
      <c r="J152" s="28"/>
      <c r="K152" s="27"/>
      <c r="L152" s="27"/>
    </row>
    <row r="153" spans="6:12" x14ac:dyDescent="0.3">
      <c r="F153" s="27"/>
      <c r="G153" s="27"/>
      <c r="H153" s="27"/>
      <c r="I153" s="24"/>
      <c r="J153" s="28"/>
      <c r="K153" s="27"/>
      <c r="L153" s="27"/>
    </row>
    <row r="154" spans="6:12" x14ac:dyDescent="0.3">
      <c r="F154" s="27"/>
      <c r="G154" s="27"/>
      <c r="H154" s="27"/>
      <c r="I154" s="24"/>
      <c r="J154" s="28"/>
      <c r="K154" s="27"/>
      <c r="L154" s="27"/>
    </row>
    <row r="155" spans="6:12" x14ac:dyDescent="0.3">
      <c r="F155" s="27"/>
      <c r="G155" s="27"/>
      <c r="H155" s="27"/>
      <c r="I155" s="19"/>
      <c r="J155" s="28"/>
      <c r="K155" s="27"/>
      <c r="L155" s="27"/>
    </row>
    <row r="156" spans="6:12" x14ac:dyDescent="0.3">
      <c r="F156" s="27"/>
      <c r="G156" s="27"/>
      <c r="H156" s="27"/>
      <c r="I156" s="19"/>
      <c r="J156" s="28"/>
      <c r="K156" s="27"/>
      <c r="L156" s="27"/>
    </row>
    <row r="157" spans="6:12" x14ac:dyDescent="0.3">
      <c r="F157" s="27"/>
      <c r="G157" s="27"/>
      <c r="H157" s="27"/>
      <c r="I157" s="19"/>
      <c r="J157" s="28"/>
      <c r="K157" s="27"/>
      <c r="L157" s="27"/>
    </row>
    <row r="158" spans="6:12" x14ac:dyDescent="0.3">
      <c r="F158" s="27"/>
      <c r="G158" s="27"/>
      <c r="H158" s="27"/>
      <c r="I158" s="19"/>
      <c r="J158" s="28"/>
      <c r="K158" s="27"/>
      <c r="L158" s="27"/>
    </row>
    <row r="159" spans="6:12" x14ac:dyDescent="0.3">
      <c r="F159" s="27"/>
      <c r="G159" s="27"/>
      <c r="H159" s="27"/>
      <c r="I159" s="19"/>
      <c r="J159" s="28"/>
      <c r="K159" s="27"/>
      <c r="L159" s="27"/>
    </row>
    <row r="160" spans="6:12" x14ac:dyDescent="0.3">
      <c r="F160" s="27"/>
      <c r="G160" s="27"/>
      <c r="H160" s="27"/>
      <c r="I160" s="19"/>
      <c r="J160" s="28"/>
      <c r="K160" s="27"/>
      <c r="L160" s="27"/>
    </row>
    <row r="161" spans="6:12" x14ac:dyDescent="0.3">
      <c r="F161" s="27"/>
      <c r="G161" s="27"/>
      <c r="H161" s="27"/>
      <c r="I161" s="19"/>
      <c r="J161" s="28"/>
      <c r="K161" s="27"/>
      <c r="L161" s="27"/>
    </row>
    <row r="162" spans="6:12" x14ac:dyDescent="0.3">
      <c r="F162" s="27"/>
      <c r="G162" s="27"/>
      <c r="H162" s="27"/>
      <c r="I162" s="19"/>
      <c r="J162" s="28"/>
      <c r="K162" s="27"/>
      <c r="L162" s="27"/>
    </row>
    <row r="163" spans="6:12" x14ac:dyDescent="0.3">
      <c r="F163" s="27"/>
      <c r="G163" s="27"/>
      <c r="H163" s="27"/>
      <c r="I163" s="19"/>
      <c r="J163" s="28"/>
      <c r="K163" s="27"/>
      <c r="L163" s="27"/>
    </row>
    <row r="164" spans="6:12" x14ac:dyDescent="0.3">
      <c r="F164" s="27"/>
      <c r="G164" s="27"/>
      <c r="H164" s="27"/>
      <c r="I164" s="19"/>
      <c r="J164" s="28"/>
      <c r="K164" s="27"/>
      <c r="L164" s="27"/>
    </row>
    <row r="165" spans="6:12" x14ac:dyDescent="0.3">
      <c r="F165" s="27"/>
      <c r="G165" s="27"/>
      <c r="H165" s="27"/>
      <c r="I165" s="19"/>
      <c r="J165" s="28"/>
      <c r="K165" s="27"/>
      <c r="L165" s="27"/>
    </row>
    <row r="166" spans="6:12" x14ac:dyDescent="0.3">
      <c r="F166" s="27"/>
      <c r="G166" s="27"/>
      <c r="H166" s="27"/>
      <c r="I166" s="19"/>
      <c r="J166" s="28"/>
      <c r="K166" s="27"/>
      <c r="L166" s="27"/>
    </row>
    <row r="167" spans="6:12" x14ac:dyDescent="0.3">
      <c r="F167" s="27"/>
      <c r="G167" s="27"/>
      <c r="H167" s="27"/>
      <c r="I167" s="19"/>
      <c r="J167" s="28"/>
      <c r="K167" s="27"/>
      <c r="L167" s="27"/>
    </row>
    <row r="168" spans="6:12" x14ac:dyDescent="0.3">
      <c r="F168" s="27"/>
      <c r="G168" s="27"/>
      <c r="H168" s="27"/>
      <c r="I168" s="19"/>
      <c r="J168" s="28"/>
      <c r="K168" s="27"/>
      <c r="L168" s="27"/>
    </row>
    <row r="169" spans="6:12" x14ac:dyDescent="0.3">
      <c r="F169" s="27"/>
      <c r="G169" s="27"/>
      <c r="H169" s="27"/>
      <c r="I169" s="19"/>
      <c r="J169" s="28"/>
      <c r="K169" s="27"/>
      <c r="L169" s="27"/>
    </row>
    <row r="170" spans="6:12" x14ac:dyDescent="0.3">
      <c r="F170" s="27"/>
      <c r="G170" s="27"/>
      <c r="H170" s="27"/>
      <c r="I170" s="19"/>
      <c r="J170" s="28"/>
      <c r="K170" s="27"/>
      <c r="L170" s="27"/>
    </row>
    <row r="171" spans="6:12" x14ac:dyDescent="0.3">
      <c r="F171" s="27"/>
      <c r="G171" s="27"/>
      <c r="H171" s="27"/>
      <c r="I171" s="19"/>
      <c r="J171" s="28"/>
      <c r="K171" s="27"/>
      <c r="L171" s="27"/>
    </row>
    <row r="172" spans="6:12" x14ac:dyDescent="0.3">
      <c r="F172" s="27"/>
      <c r="G172" s="27"/>
      <c r="H172" s="27"/>
      <c r="I172" s="19"/>
      <c r="J172" s="28"/>
      <c r="K172" s="27"/>
      <c r="L172" s="27"/>
    </row>
    <row r="173" spans="6:12" x14ac:dyDescent="0.3">
      <c r="F173" s="27"/>
      <c r="G173" s="27"/>
      <c r="H173" s="27"/>
      <c r="I173" s="19"/>
      <c r="J173" s="28"/>
      <c r="K173" s="27"/>
      <c r="L173" s="27"/>
    </row>
    <row r="174" spans="6:12" x14ac:dyDescent="0.3">
      <c r="F174" s="27"/>
      <c r="G174" s="27"/>
      <c r="H174" s="27"/>
      <c r="I174" s="19"/>
      <c r="J174" s="28"/>
      <c r="K174" s="27"/>
      <c r="L174" s="27"/>
    </row>
    <row r="175" spans="6:12" x14ac:dyDescent="0.3">
      <c r="F175" s="27"/>
      <c r="G175" s="27"/>
      <c r="H175" s="27"/>
      <c r="I175" s="19"/>
      <c r="J175" s="28"/>
      <c r="K175" s="27"/>
      <c r="L175" s="27"/>
    </row>
    <row r="176" spans="6:12" x14ac:dyDescent="0.3">
      <c r="F176" s="27"/>
      <c r="G176" s="27"/>
      <c r="H176" s="27"/>
      <c r="I176" s="19"/>
      <c r="J176" s="28"/>
      <c r="K176" s="27"/>
      <c r="L176" s="27"/>
    </row>
    <row r="177" spans="6:12" x14ac:dyDescent="0.3">
      <c r="F177" s="27"/>
      <c r="G177" s="27"/>
      <c r="H177" s="27"/>
      <c r="I177" s="19"/>
      <c r="J177" s="28"/>
      <c r="K177" s="27"/>
      <c r="L177" s="27"/>
    </row>
    <row r="178" spans="6:12" x14ac:dyDescent="0.3">
      <c r="F178" s="27"/>
      <c r="G178" s="27"/>
      <c r="H178" s="27"/>
      <c r="I178" s="19"/>
      <c r="J178" s="28"/>
      <c r="K178" s="27"/>
      <c r="L178" s="27"/>
    </row>
    <row r="179" spans="6:12" x14ac:dyDescent="0.3">
      <c r="F179" s="27"/>
      <c r="G179" s="27"/>
      <c r="H179" s="27"/>
      <c r="I179" s="19"/>
      <c r="J179" s="28"/>
      <c r="K179" s="27"/>
      <c r="L179" s="27"/>
    </row>
    <row r="180" spans="6:12" x14ac:dyDescent="0.3">
      <c r="F180" s="27"/>
      <c r="G180" s="27"/>
      <c r="H180" s="27"/>
      <c r="I180" s="19"/>
      <c r="J180" s="28"/>
      <c r="K180" s="27"/>
      <c r="L180" s="27"/>
    </row>
  </sheetData>
  <pageMargins left="0" right="0" top="0.39370078740157483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:E31"/>
    </sheetView>
  </sheetViews>
  <sheetFormatPr defaultRowHeight="14.4" x14ac:dyDescent="0.3"/>
  <cols>
    <col min="1" max="16384" width="8.88671875" style="70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2015-09-30T10:30:00+00:00</MeetingStartDate>
    <EnclosureFileNumber xmlns="d08b57ff-b9b7-4581-975d-98f87b579a51">118679/14</EnclosureFileNumber>
    <AgendaId xmlns="d08b57ff-b9b7-4581-975d-98f87b579a51">4333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1671534</FusionId>
    <AgendaAccessLevelName xmlns="d08b57ff-b9b7-4581-975d-98f87b579a51">Åben</AgendaAccessLevelName>
    <UNC xmlns="d08b57ff-b9b7-4581-975d-98f87b579a51">1498135</UNC>
    <MeetingTitle xmlns="d08b57ff-b9b7-4581-975d-98f87b579a51">30-09-2015</MeetingTitle>
    <MeetingDateAndTime xmlns="d08b57ff-b9b7-4581-975d-98f87b579a51">30-09-2015 fra 12:30 - 16:30</MeetingDateAndTime>
    <MeetingEndDate xmlns="d08b57ff-b9b7-4581-975d-98f87b579a51">2015-09-30T14:30:00+00:00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9A2AA15-E560-483A-A0EF-A5DCA062797F}"/>
</file>

<file path=customXml/itemProps2.xml><?xml version="1.0" encoding="utf-8"?>
<ds:datastoreItem xmlns:ds="http://schemas.openxmlformats.org/officeDocument/2006/customXml" ds:itemID="{627AA1D7-5C65-4E1D-8EC2-E6ABFC8C041F}"/>
</file>

<file path=customXml/itemProps3.xml><?xml version="1.0" encoding="utf-8"?>
<ds:datastoreItem xmlns:ds="http://schemas.openxmlformats.org/officeDocument/2006/customXml" ds:itemID="{2509E6BF-A4CB-4879-B822-EF9871202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8</vt:i4>
      </vt:variant>
    </vt:vector>
  </HeadingPairs>
  <TitlesOfParts>
    <vt:vector size="25" baseType="lpstr">
      <vt:lpstr>20150831</vt:lpstr>
      <vt:lpstr>Ark2</vt:lpstr>
      <vt:lpstr>Ark3</vt:lpstr>
      <vt:lpstr>Ark3 (2)</vt:lpstr>
      <vt:lpstr>Ark3 (3)</vt:lpstr>
      <vt:lpstr>Ark3 (4)</vt:lpstr>
      <vt:lpstr>Ark3 (5)</vt:lpstr>
      <vt:lpstr>Ark3 (6)</vt:lpstr>
      <vt:lpstr>Ark3 (7)</vt:lpstr>
      <vt:lpstr>Ark3 (8)</vt:lpstr>
      <vt:lpstr>Ark3 (9)</vt:lpstr>
      <vt:lpstr>Ark3 (10)</vt:lpstr>
      <vt:lpstr>Ark3 (11)</vt:lpstr>
      <vt:lpstr>Ark3 (12)</vt:lpstr>
      <vt:lpstr>31082014 (2)</vt:lpstr>
      <vt:lpstr>20150430</vt:lpstr>
      <vt:lpstr>31082014</vt:lpstr>
      <vt:lpstr>'20150430'!Udskriftsområde</vt:lpstr>
      <vt:lpstr>'20150831'!Udskriftsområde</vt:lpstr>
      <vt:lpstr>'31082014'!Udskriftsområde</vt:lpstr>
      <vt:lpstr>'31082014 (2)'!Udskriftsområde</vt:lpstr>
      <vt:lpstr>'20150430'!Udskriftstitler</vt:lpstr>
      <vt:lpstr>'20150831'!Udskriftstitler</vt:lpstr>
      <vt:lpstr>'31082014'!Udskriftstitler</vt:lpstr>
      <vt:lpstr>'31082014 (2)'!Udskriftstitler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ØKE-30-09-2015 - Bilag 587.02 Budgetopfølgning 31-08-2014 Økonomiudvalget, arbejdsmateriale</dc:title>
  <dc:creator>Peder Sandfeld</dc:creator>
  <cp:lastModifiedBy>Peder Sandfeld</cp:lastModifiedBy>
  <cp:lastPrinted>2015-09-21T06:40:11Z</cp:lastPrinted>
  <dcterms:created xsi:type="dcterms:W3CDTF">2014-08-26T07:57:04Z</dcterms:created>
  <dcterms:modified xsi:type="dcterms:W3CDTF">2015-09-21T13:29:38Z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